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4370" windowHeight="12135"/>
  </bookViews>
  <sheets>
    <sheet name="Soupis položek VO" sheetId="6" r:id="rId1"/>
    <sheet name="Rekapitulace VO" sheetId="7" r:id="rId2"/>
  </sheets>
  <calcPr calcId="101716" fullPrecision="0"/>
</workbook>
</file>

<file path=xl/calcChain.xml><?xml version="1.0" encoding="utf-8"?>
<calcChain xmlns="http://schemas.openxmlformats.org/spreadsheetml/2006/main">
  <c r="G51" i="6"/>
  <c r="G50"/>
  <c r="G49"/>
  <c r="G69"/>
  <c r="G67"/>
  <c r="G73"/>
  <c r="G61"/>
  <c r="G58"/>
  <c r="G27"/>
  <c r="G28"/>
  <c r="G48"/>
  <c r="G47"/>
  <c r="G46"/>
  <c r="G41"/>
  <c r="G40"/>
  <c r="G62"/>
  <c r="G35"/>
  <c r="G34"/>
  <c r="G57"/>
  <c r="G39"/>
  <c r="G45"/>
  <c r="G25"/>
  <c r="G13"/>
  <c r="C28" i="7"/>
  <c r="G76" i="6"/>
  <c r="G42"/>
  <c r="G21"/>
  <c r="G20"/>
  <c r="G75"/>
  <c r="G74"/>
  <c r="G54"/>
  <c r="G55"/>
  <c r="F17" i="7"/>
  <c r="G44" i="6"/>
  <c r="G43"/>
  <c r="G29"/>
  <c r="G26"/>
  <c r="G24"/>
  <c r="G23"/>
  <c r="G19"/>
  <c r="G18"/>
  <c r="G17"/>
  <c r="G14"/>
  <c r="G32"/>
  <c r="G22"/>
  <c r="G33"/>
  <c r="G59"/>
  <c r="G68"/>
  <c r="G70"/>
  <c r="G66"/>
  <c r="G36"/>
  <c r="G63"/>
  <c r="G65"/>
  <c r="G64"/>
  <c r="G60"/>
  <c r="G52"/>
  <c r="F16" i="7"/>
  <c r="G77" i="6"/>
  <c r="F23" i="7"/>
  <c r="G71" i="6"/>
  <c r="F18" i="7"/>
  <c r="F15"/>
  <c r="G18"/>
  <c r="E20"/>
  <c r="F20"/>
  <c r="G37" i="6"/>
  <c r="E13" i="7"/>
  <c r="F13"/>
  <c r="G30" i="6"/>
  <c r="F12" i="7"/>
  <c r="E14"/>
  <c r="F14"/>
  <c r="G15" i="6"/>
  <c r="F9" i="7"/>
  <c r="E10"/>
  <c r="F10"/>
  <c r="F21"/>
  <c r="G16"/>
  <c r="E19"/>
  <c r="F19"/>
  <c r="E11"/>
  <c r="F11"/>
  <c r="F22"/>
  <c r="F24"/>
  <c r="G24"/>
  <c r="F26"/>
</calcChain>
</file>

<file path=xl/sharedStrings.xml><?xml version="1.0" encoding="utf-8"?>
<sst xmlns="http://schemas.openxmlformats.org/spreadsheetml/2006/main" count="233" uniqueCount="113">
  <si>
    <t>DE</t>
  </si>
  <si>
    <t>ks</t>
  </si>
  <si>
    <t>*</t>
  </si>
  <si>
    <t>ME</t>
  </si>
  <si>
    <t>pojistková patrona E14 (2-4A)</t>
  </si>
  <si>
    <t>kabel CYKY-J 3x1,5</t>
  </si>
  <si>
    <t>m</t>
  </si>
  <si>
    <t>kabel CYKY 4x16</t>
  </si>
  <si>
    <t>vedení FeZn 30/4 (0,96kg/m)</t>
  </si>
  <si>
    <t>vedení FeZn pr.10mm(0,63kg/m)</t>
  </si>
  <si>
    <t>svorka pásku drátu zemnící SR3b 4šrouby FeZn</t>
  </si>
  <si>
    <t>svorka připojovací SP 1šroub FeZn</t>
  </si>
  <si>
    <t>MZ</t>
  </si>
  <si>
    <t>beton B13,5</t>
  </si>
  <si>
    <t>m3</t>
  </si>
  <si>
    <t>stožárové pouzdro plast SP315/1000</t>
  </si>
  <si>
    <t>štěrkopísek 0-16mm</t>
  </si>
  <si>
    <t>písek kopaný 0-2mm</t>
  </si>
  <si>
    <t>CE</t>
  </si>
  <si>
    <t>elektrovýzbroj stožárů pro 2 okruhy</t>
  </si>
  <si>
    <t>patrona závitové pojistky vč.styčného kroužku</t>
  </si>
  <si>
    <t>ukončení na svorkovnici vodič do 16mm2</t>
  </si>
  <si>
    <t>kabel(-CYKY) pevně uložený do 3x6/4x4/7x2,5</t>
  </si>
  <si>
    <t>kabel Cu(-1kV CYKY) volně uložený do 3x35/4x25</t>
  </si>
  <si>
    <t>uzemňov.vedení v zemi úplná mtž FeZn do 120mm2</t>
  </si>
  <si>
    <t>uzemňov.vedení v zemi úplná mtž FeZn pr.8-10mm</t>
  </si>
  <si>
    <t>svorka hromosvodová do 4 šroubů</t>
  </si>
  <si>
    <t>svorka hromosvodová do 2 šroubů</t>
  </si>
  <si>
    <t>CD</t>
  </si>
  <si>
    <t>CZ</t>
  </si>
  <si>
    <t>výkop jámy do 2m3 pro stožár VO ruční tz.II/ko1.5</t>
  </si>
  <si>
    <t>odvoz zeminy do 10km vč.poplatku za skládku</t>
  </si>
  <si>
    <t>m2</t>
  </si>
  <si>
    <t>podklad nebo zához štěrkopískem</t>
  </si>
  <si>
    <t>ON</t>
  </si>
  <si>
    <t>poplatek za recyklaci svítidla</t>
  </si>
  <si>
    <t>nakladní auto 5t</t>
  </si>
  <si>
    <t>hod</t>
  </si>
  <si>
    <t>přesun montážní plošiny MP10</t>
  </si>
  <si>
    <t>km</t>
  </si>
  <si>
    <t>p.č.</t>
  </si>
  <si>
    <t>kap.</t>
  </si>
  <si>
    <t>č.položky</t>
  </si>
  <si>
    <t>popis položky</t>
  </si>
  <si>
    <t>mj.</t>
  </si>
  <si>
    <t>množství</t>
  </si>
  <si>
    <t xml:space="preserve">cena/mj.     </t>
  </si>
  <si>
    <t>cena celkem</t>
  </si>
  <si>
    <t>VKP</t>
  </si>
  <si>
    <t>TC</t>
  </si>
  <si>
    <t>Elektroinstalace</t>
  </si>
  <si>
    <t>Dodávky zařízení</t>
  </si>
  <si>
    <t>součet</t>
  </si>
  <si>
    <t>Materiál elektromontážní</t>
  </si>
  <si>
    <t>Materiál zemní+stavební</t>
  </si>
  <si>
    <t>Elektromontáže</t>
  </si>
  <si>
    <t>Demontáže</t>
  </si>
  <si>
    <t>Zemní práce</t>
  </si>
  <si>
    <t>Ostatní náklady</t>
  </si>
  <si>
    <t>Soupis položek</t>
  </si>
  <si>
    <t xml:space="preserve">Vypracoval: </t>
  </si>
  <si>
    <t>Rekapitulace ceny</t>
  </si>
  <si>
    <t>%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</si>
  <si>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</si>
  <si>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</si>
  <si>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</si>
  <si>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</si>
  <si>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</si>
  <si>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</si>
  <si>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</si>
  <si>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</si>
  <si>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materiál zemní</t>
  </si>
  <si>
    <t>elektromontáže</t>
  </si>
  <si>
    <t>demontáže</t>
  </si>
  <si>
    <t>zemní práce</t>
  </si>
  <si>
    <t>PPV pro elektromontáže</t>
  </si>
  <si>
    <t>PPV pro zemní práce</t>
  </si>
  <si>
    <t>dodávky celkem</t>
  </si>
  <si>
    <t>materiál+výkony celkem</t>
  </si>
  <si>
    <t>ostatní náklady</t>
  </si>
  <si>
    <t>NÁKLADY hl.III celkem</t>
  </si>
  <si>
    <t>CENA bez DPH (Kč)</t>
  </si>
  <si>
    <t>provizorní úprava terénu třída zeminy II</t>
  </si>
  <si>
    <t>Stožárová elektro výzbroj např. SR 48 -SR 481-14 Z/UN</t>
  </si>
  <si>
    <t>Stožárová elektro výzbroj např. SR 48 -SR 481-14 Z/UN - Kryt IP20</t>
  </si>
  <si>
    <t xml:space="preserve">Stožárová elektro výzbroj např. SR 48 -SR 482-25 Z/UN - Odbočná s dvěma </t>
  </si>
  <si>
    <t>Stožárová elektro výzbroj např.  SR 48 -SR 482-25 Z/UN - Odbočná - Kryt IP20</t>
  </si>
  <si>
    <t>výstražná fólie šířka 0,33m</t>
  </si>
  <si>
    <t>stožár osvětlovací ocelový do 6m</t>
  </si>
  <si>
    <t xml:space="preserve">svítidlo LED venkovní </t>
  </si>
  <si>
    <t>elektrovýzbroj stožárů pro 4 okruhy</t>
  </si>
  <si>
    <t>elektrovýzbroj stožárů pro 2 okruh           /dmtž</t>
  </si>
  <si>
    <t>pouzdrový základ VO mimo trasu kabelu pr.0,3/1m</t>
  </si>
  <si>
    <t>kabelové lože 2x10cm kopaný písek šířka do 35cm</t>
  </si>
  <si>
    <t>výstražná fólie šířka do 35cm</t>
  </si>
  <si>
    <t xml:space="preserve">montážní plošina do 10m </t>
  </si>
  <si>
    <t>Název akce</t>
  </si>
  <si>
    <t>Objekt</t>
  </si>
  <si>
    <t xml:space="preserve">Datum: </t>
  </si>
  <si>
    <t>Stožár sadový ocelový např. KK 6 s povrchovou ochranou FeZn + ochranná manžeta</t>
  </si>
  <si>
    <t>roura korugovaná KOPOFLEX KF09075 pr.75/61mm</t>
  </si>
  <si>
    <t>antikorozní ochrana (např. gumoasfalt) pro spoje zemění</t>
  </si>
  <si>
    <t>kpl</t>
  </si>
  <si>
    <t>trubka plast volně uložená do pr.75mm</t>
  </si>
  <si>
    <t>výkop kabel.rýhy šířka 35/hloubka 70cm tz.II/ko1.5</t>
  </si>
  <si>
    <t>SO 06 Veřejné osvěltneí</t>
  </si>
  <si>
    <t>Svítidlo typu A  IP66; IK08, Certifikát ENEC+; max 17W;</t>
  </si>
  <si>
    <t>bourání živičných povrchů 3-5cm</t>
  </si>
  <si>
    <t>řezání spáry v betonu do 10cm</t>
  </si>
  <si>
    <t>bourání betonu tl.10cm</t>
  </si>
  <si>
    <t>betonová vozovka vrstva 10cm vč.materiálu</t>
  </si>
  <si>
    <t>litý asfalt tl.4cm vč.materiálu</t>
  </si>
  <si>
    <t>Komunikace a inženýrské sítě Sovětice</t>
  </si>
</sst>
</file>

<file path=xl/styles.xml><?xml version="1.0" encoding="utf-8"?>
<styleSheet xmlns="http://schemas.openxmlformats.org/spreadsheetml/2006/main">
  <numFmts count="4">
    <numFmt numFmtId="169" formatCode="000000000"/>
    <numFmt numFmtId="170" formatCode="#\ ###\ ###"/>
    <numFmt numFmtId="173" formatCode="#\ ###\ ##0;#\ ###\ ##0;"/>
    <numFmt numFmtId="174" formatCode="##\ ###\ ##0;##\ ###\ ##0;"/>
  </numFmts>
  <fonts count="14">
    <font>
      <sz val="11"/>
      <color indexed="8"/>
      <name val="Calibri"/>
      <family val="2"/>
      <charset val="238"/>
    </font>
    <font>
      <sz val="11"/>
      <name val="Times New Roman CE"/>
      <charset val="238"/>
    </font>
    <font>
      <sz val="11"/>
      <color indexed="9"/>
      <name val="Calibri"/>
      <family val="2"/>
      <charset val="238"/>
    </font>
    <font>
      <sz val="11"/>
      <color indexed="8"/>
      <name val="Times New Roman CE"/>
      <charset val="238"/>
    </font>
    <font>
      <b/>
      <sz val="16"/>
      <color indexed="8"/>
      <name val="Times New Roman CE"/>
      <charset val="238"/>
    </font>
    <font>
      <b/>
      <sz val="10"/>
      <color indexed="8"/>
      <name val="Times New Roman CE"/>
      <charset val="238"/>
    </font>
    <font>
      <b/>
      <sz val="12"/>
      <color indexed="8"/>
      <name val="Times New Roman CE"/>
      <charset val="238"/>
    </font>
    <font>
      <sz val="10"/>
      <color indexed="8"/>
      <name val="Times New Roman CE"/>
      <charset val="238"/>
    </font>
    <font>
      <sz val="11"/>
      <color indexed="9"/>
      <name val="Times New Roman CE"/>
      <charset val="238"/>
    </font>
    <font>
      <b/>
      <sz val="12"/>
      <color indexed="9"/>
      <name val="Times New Roman CE"/>
      <charset val="238"/>
    </font>
    <font>
      <b/>
      <sz val="11"/>
      <color indexed="9"/>
      <name val="Times New Roman CE"/>
      <charset val="238"/>
    </font>
    <font>
      <b/>
      <sz val="11"/>
      <color indexed="8"/>
      <name val="Times New Roman CE"/>
      <charset val="238"/>
    </font>
    <font>
      <b/>
      <sz val="16"/>
      <color indexed="9"/>
      <name val="Times New Roman CE"/>
      <charset val="238"/>
    </font>
    <font>
      <sz val="11"/>
      <color indexed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/>
    <xf numFmtId="2" fontId="3" fillId="0" borderId="0" xfId="0" applyNumberFormat="1" applyFont="1"/>
    <xf numFmtId="170" fontId="3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quotePrefix="1" applyFont="1"/>
    <xf numFmtId="49" fontId="3" fillId="0" borderId="1" xfId="0" applyNumberFormat="1" applyFont="1" applyBorder="1"/>
    <xf numFmtId="2" fontId="3" fillId="0" borderId="1" xfId="0" applyNumberFormat="1" applyFont="1" applyBorder="1"/>
    <xf numFmtId="170" fontId="3" fillId="0" borderId="1" xfId="0" applyNumberFormat="1" applyFont="1" applyBorder="1"/>
    <xf numFmtId="49" fontId="3" fillId="0" borderId="2" xfId="0" applyNumberFormat="1" applyFont="1" applyBorder="1"/>
    <xf numFmtId="170" fontId="3" fillId="0" borderId="2" xfId="0" applyNumberFormat="1" applyFont="1" applyBorder="1"/>
    <xf numFmtId="49" fontId="6" fillId="0" borderId="3" xfId="0" applyNumberFormat="1" applyFont="1" applyBorder="1"/>
    <xf numFmtId="2" fontId="6" fillId="0" borderId="3" xfId="0" applyNumberFormat="1" applyFont="1" applyBorder="1"/>
    <xf numFmtId="170" fontId="6" fillId="0" borderId="3" xfId="0" applyNumberFormat="1" applyFont="1" applyBorder="1"/>
    <xf numFmtId="0" fontId="3" fillId="0" borderId="4" xfId="0" applyFont="1" applyBorder="1"/>
    <xf numFmtId="2" fontId="3" fillId="0" borderId="4" xfId="0" applyNumberFormat="1" applyFont="1" applyBorder="1"/>
    <xf numFmtId="170" fontId="3" fillId="0" borderId="4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70" fontId="6" fillId="0" borderId="0" xfId="0" applyNumberFormat="1" applyFont="1" applyBorder="1"/>
    <xf numFmtId="0" fontId="4" fillId="2" borderId="0" xfId="0" applyFont="1" applyFill="1" applyAlignment="1">
      <alignment vertical="center"/>
    </xf>
    <xf numFmtId="174" fontId="3" fillId="0" borderId="0" xfId="0" applyNumberFormat="1" applyFont="1"/>
    <xf numFmtId="173" fontId="3" fillId="0" borderId="0" xfId="0" applyNumberFormat="1" applyFont="1"/>
    <xf numFmtId="0" fontId="4" fillId="2" borderId="5" xfId="0" applyFont="1" applyFill="1" applyBorder="1" applyAlignment="1">
      <alignment vertical="center"/>
    </xf>
    <xf numFmtId="2" fontId="4" fillId="2" borderId="5" xfId="0" applyNumberFormat="1" applyFont="1" applyFill="1" applyBorder="1" applyAlignment="1">
      <alignment vertical="center"/>
    </xf>
    <xf numFmtId="173" fontId="4" fillId="2" borderId="5" xfId="0" applyNumberFormat="1" applyFont="1" applyFill="1" applyBorder="1" applyAlignment="1">
      <alignment vertical="center"/>
    </xf>
    <xf numFmtId="174" fontId="4" fillId="2" borderId="6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right"/>
    </xf>
    <xf numFmtId="2" fontId="7" fillId="0" borderId="4" xfId="0" applyNumberFormat="1" applyFont="1" applyBorder="1" applyAlignment="1">
      <alignment horizontal="right"/>
    </xf>
    <xf numFmtId="173" fontId="7" fillId="0" borderId="4" xfId="0" applyNumberFormat="1" applyFont="1" applyBorder="1" applyAlignment="1">
      <alignment horizontal="right"/>
    </xf>
    <xf numFmtId="174" fontId="7" fillId="0" borderId="7" xfId="0" applyNumberFormat="1" applyFont="1" applyBorder="1" applyAlignment="1">
      <alignment horizontal="right"/>
    </xf>
    <xf numFmtId="49" fontId="7" fillId="0" borderId="8" xfId="0" applyNumberFormat="1" applyFont="1" applyBorder="1"/>
    <xf numFmtId="2" fontId="7" fillId="0" borderId="1" xfId="0" applyNumberFormat="1" applyFont="1" applyBorder="1"/>
    <xf numFmtId="173" fontId="7" fillId="0" borderId="1" xfId="0" applyNumberFormat="1" applyFont="1" applyBorder="1"/>
    <xf numFmtId="174" fontId="7" fillId="0" borderId="9" xfId="0" applyNumberFormat="1" applyFont="1" applyBorder="1"/>
    <xf numFmtId="49" fontId="7" fillId="0" borderId="10" xfId="0" applyNumberFormat="1" applyFont="1" applyBorder="1"/>
    <xf numFmtId="2" fontId="7" fillId="0" borderId="11" xfId="0" applyNumberFormat="1" applyFont="1" applyBorder="1"/>
    <xf numFmtId="173" fontId="7" fillId="0" borderId="11" xfId="0" applyNumberFormat="1" applyFont="1" applyBorder="1"/>
    <xf numFmtId="174" fontId="7" fillId="0" borderId="12" xfId="0" applyNumberFormat="1" applyFont="1" applyBorder="1"/>
    <xf numFmtId="49" fontId="7" fillId="2" borderId="5" xfId="0" applyNumberFormat="1" applyFont="1" applyFill="1" applyBorder="1"/>
    <xf numFmtId="2" fontId="7" fillId="2" borderId="5" xfId="0" applyNumberFormat="1" applyFont="1" applyFill="1" applyBorder="1"/>
    <xf numFmtId="173" fontId="7" fillId="2" borderId="5" xfId="0" applyNumberFormat="1" applyFont="1" applyFill="1" applyBorder="1"/>
    <xf numFmtId="174" fontId="7" fillId="2" borderId="6" xfId="0" applyNumberFormat="1" applyFont="1" applyFill="1" applyBorder="1"/>
    <xf numFmtId="49" fontId="7" fillId="0" borderId="3" xfId="0" applyNumberFormat="1" applyFont="1" applyBorder="1"/>
    <xf numFmtId="2" fontId="7" fillId="0" borderId="13" xfId="0" applyNumberFormat="1" applyFont="1" applyBorder="1"/>
    <xf numFmtId="173" fontId="7" fillId="0" borderId="13" xfId="0" applyNumberFormat="1" applyFont="1" applyBorder="1"/>
    <xf numFmtId="174" fontId="7" fillId="0" borderId="14" xfId="0" applyNumberFormat="1" applyFont="1" applyBorder="1"/>
    <xf numFmtId="49" fontId="5" fillId="0" borderId="15" xfId="0" applyNumberFormat="1" applyFont="1" applyBorder="1"/>
    <xf numFmtId="2" fontId="5" fillId="0" borderId="2" xfId="0" applyNumberFormat="1" applyFont="1" applyBorder="1"/>
    <xf numFmtId="173" fontId="5" fillId="0" borderId="2" xfId="0" applyNumberFormat="1" applyFont="1" applyBorder="1"/>
    <xf numFmtId="174" fontId="5" fillId="0" borderId="16" xfId="0" applyNumberFormat="1" applyFont="1" applyBorder="1"/>
    <xf numFmtId="0" fontId="3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4" fillId="2" borderId="0" xfId="0" applyFont="1" applyFill="1" applyAlignment="1">
      <alignment horizontal="left" vertical="center"/>
    </xf>
    <xf numFmtId="0" fontId="3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8" fillId="0" borderId="0" xfId="0" applyFont="1"/>
    <xf numFmtId="0" fontId="2" fillId="0" borderId="0" xfId="0" applyFont="1"/>
    <xf numFmtId="0" fontId="7" fillId="0" borderId="0" xfId="0" applyFont="1" applyAlignment="1">
      <alignment horizontal="left"/>
    </xf>
    <xf numFmtId="0" fontId="4" fillId="2" borderId="21" xfId="0" applyFont="1" applyFill="1" applyBorder="1" applyAlignment="1">
      <alignment horizontal="left" vertical="center"/>
    </xf>
    <xf numFmtId="0" fontId="7" fillId="0" borderId="17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2" borderId="21" xfId="0" applyFont="1" applyFill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0" fillId="0" borderId="0" xfId="0" applyAlignment="1">
      <alignment horizontal="left"/>
    </xf>
    <xf numFmtId="169" fontId="3" fillId="0" borderId="4" xfId="0" applyNumberFormat="1" applyFont="1" applyBorder="1" applyAlignment="1">
      <alignment horizontal="left"/>
    </xf>
    <xf numFmtId="169" fontId="6" fillId="0" borderId="0" xfId="0" applyNumberFormat="1" applyFont="1" applyBorder="1" applyAlignment="1">
      <alignment horizontal="left"/>
    </xf>
    <xf numFmtId="169" fontId="3" fillId="0" borderId="1" xfId="0" applyNumberFormat="1" applyFont="1" applyBorder="1" applyAlignment="1">
      <alignment horizontal="left"/>
    </xf>
    <xf numFmtId="169" fontId="3" fillId="0" borderId="2" xfId="0" applyNumberFormat="1" applyFont="1" applyBorder="1" applyAlignment="1">
      <alignment horizontal="left"/>
    </xf>
    <xf numFmtId="169" fontId="6" fillId="0" borderId="3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0" fontId="9" fillId="0" borderId="0" xfId="0" applyFont="1"/>
    <xf numFmtId="49" fontId="8" fillId="0" borderId="0" xfId="0" applyNumberFormat="1" applyFont="1"/>
    <xf numFmtId="0" fontId="10" fillId="0" borderId="0" xfId="0" applyFont="1"/>
    <xf numFmtId="49" fontId="10" fillId="0" borderId="0" xfId="0" applyNumberFormat="1" applyFont="1"/>
    <xf numFmtId="49" fontId="9" fillId="0" borderId="0" xfId="0" applyNumberFormat="1" applyFont="1"/>
    <xf numFmtId="2" fontId="3" fillId="0" borderId="1" xfId="0" applyNumberFormat="1" applyFont="1" applyFill="1" applyBorder="1"/>
    <xf numFmtId="0" fontId="1" fillId="0" borderId="0" xfId="0" applyFont="1"/>
    <xf numFmtId="0" fontId="3" fillId="0" borderId="25" xfId="0" applyFont="1" applyBorder="1" applyAlignment="1">
      <alignment horizontal="left"/>
    </xf>
    <xf numFmtId="169" fontId="3" fillId="0" borderId="26" xfId="0" applyNumberFormat="1" applyFont="1" applyBorder="1" applyAlignment="1">
      <alignment horizontal="left"/>
    </xf>
    <xf numFmtId="49" fontId="3" fillId="0" borderId="26" xfId="0" applyNumberFormat="1" applyFont="1" applyBorder="1"/>
    <xf numFmtId="2" fontId="3" fillId="0" borderId="26" xfId="0" applyNumberFormat="1" applyFont="1" applyBorder="1"/>
    <xf numFmtId="170" fontId="3" fillId="0" borderId="26" xfId="0" applyNumberFormat="1" applyFont="1" applyBorder="1"/>
    <xf numFmtId="0" fontId="11" fillId="2" borderId="27" xfId="0" applyFont="1" applyFill="1" applyBorder="1" applyAlignment="1">
      <alignment horizontal="left"/>
    </xf>
    <xf numFmtId="169" fontId="11" fillId="2" borderId="28" xfId="0" applyNumberFormat="1" applyFont="1" applyFill="1" applyBorder="1" applyAlignment="1">
      <alignment horizontal="left"/>
    </xf>
    <xf numFmtId="49" fontId="11" fillId="2" borderId="28" xfId="0" applyNumberFormat="1" applyFont="1" applyFill="1" applyBorder="1"/>
    <xf numFmtId="2" fontId="11" fillId="2" borderId="28" xfId="0" applyNumberFormat="1" applyFont="1" applyFill="1" applyBorder="1"/>
    <xf numFmtId="170" fontId="11" fillId="2" borderId="29" xfId="0" applyNumberFormat="1" applyFont="1" applyFill="1" applyBorder="1"/>
    <xf numFmtId="0" fontId="11" fillId="2" borderId="28" xfId="0" applyFont="1" applyFill="1" applyBorder="1"/>
    <xf numFmtId="2" fontId="3" fillId="0" borderId="26" xfId="0" applyNumberFormat="1" applyFont="1" applyFill="1" applyBorder="1"/>
    <xf numFmtId="2" fontId="3" fillId="0" borderId="2" xfId="0" applyNumberFormat="1" applyFont="1" applyFill="1" applyBorder="1"/>
    <xf numFmtId="0" fontId="12" fillId="0" borderId="0" xfId="0" applyFont="1" applyFill="1" applyAlignment="1">
      <alignment vertical="center"/>
    </xf>
    <xf numFmtId="0" fontId="8" fillId="0" borderId="0" xfId="0" applyFont="1" applyFill="1"/>
    <xf numFmtId="174" fontId="8" fillId="0" borderId="0" xfId="0" applyNumberFormat="1" applyFont="1" applyFill="1"/>
    <xf numFmtId="14" fontId="3" fillId="0" borderId="0" xfId="0" applyNumberFormat="1" applyFont="1" applyAlignment="1">
      <alignment horizontal="center"/>
    </xf>
    <xf numFmtId="0" fontId="13" fillId="0" borderId="0" xfId="0" applyFont="1"/>
    <xf numFmtId="0" fontId="3" fillId="0" borderId="19" xfId="0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/>
    <xf numFmtId="170" fontId="3" fillId="0" borderId="1" xfId="0" applyNumberFormat="1" applyFont="1" applyFill="1" applyBorder="1"/>
    <xf numFmtId="2" fontId="3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K82"/>
  <sheetViews>
    <sheetView tabSelected="1" topLeftCell="A40" zoomScale="70" zoomScaleNormal="70" workbookViewId="0">
      <selection activeCell="I72" sqref="I72"/>
    </sheetView>
  </sheetViews>
  <sheetFormatPr defaultRowHeight="15"/>
  <cols>
    <col min="1" max="1" width="3.7109375" customWidth="1"/>
    <col min="2" max="2" width="10.28515625" style="70" customWidth="1"/>
    <col min="3" max="3" width="81.7109375" bestFit="1" customWidth="1"/>
    <col min="4" max="4" width="4.140625" customWidth="1"/>
    <col min="5" max="5" width="6.7109375" customWidth="1"/>
  </cols>
  <sheetData>
    <row r="4" spans="1:11">
      <c r="A4" s="52"/>
      <c r="B4" s="52"/>
      <c r="C4" s="1"/>
      <c r="D4" s="1"/>
      <c r="E4" s="1"/>
      <c r="F4" s="1"/>
      <c r="G4" s="1"/>
      <c r="H4" s="1"/>
      <c r="I4" s="1"/>
      <c r="J4" s="1"/>
      <c r="K4" s="1"/>
    </row>
    <row r="5" spans="1:11">
      <c r="A5" s="53"/>
      <c r="B5" s="54" t="s">
        <v>96</v>
      </c>
      <c r="C5" s="5" t="s">
        <v>112</v>
      </c>
      <c r="D5" s="5"/>
      <c r="E5" s="5"/>
      <c r="F5" s="5"/>
      <c r="G5" s="5"/>
      <c r="H5" s="1"/>
      <c r="I5" s="1"/>
      <c r="J5" s="1"/>
      <c r="K5" s="1"/>
    </row>
    <row r="6" spans="1:11">
      <c r="A6" s="53"/>
      <c r="B6" s="54" t="s">
        <v>97</v>
      </c>
      <c r="C6" s="5" t="s">
        <v>105</v>
      </c>
      <c r="D6" s="5"/>
      <c r="E6" s="5"/>
      <c r="F6" s="5"/>
      <c r="G6" s="5"/>
      <c r="H6" s="1"/>
      <c r="I6" s="1"/>
      <c r="J6" s="1"/>
      <c r="K6" s="1"/>
    </row>
    <row r="7" spans="1:11">
      <c r="A7" s="53"/>
      <c r="B7" s="54"/>
      <c r="C7" s="5" t="s">
        <v>50</v>
      </c>
      <c r="D7" s="5"/>
      <c r="E7" s="5"/>
      <c r="F7" s="5"/>
      <c r="G7" s="5"/>
      <c r="H7" s="1"/>
      <c r="I7" s="1"/>
      <c r="J7" s="1"/>
      <c r="K7" s="1"/>
    </row>
    <row r="8" spans="1:11">
      <c r="A8" s="54"/>
      <c r="B8" s="52"/>
      <c r="C8" s="1"/>
      <c r="D8" s="5"/>
      <c r="E8" s="5"/>
      <c r="F8" s="5"/>
      <c r="G8" s="5"/>
      <c r="H8" s="1"/>
      <c r="I8" s="1"/>
      <c r="J8" s="1"/>
      <c r="K8" s="1"/>
    </row>
    <row r="9" spans="1:11">
      <c r="A9" s="54"/>
      <c r="B9" s="53"/>
      <c r="C9" s="5"/>
      <c r="D9" s="5"/>
      <c r="E9" s="5"/>
      <c r="F9" s="5"/>
      <c r="G9" s="5"/>
      <c r="H9" s="1"/>
      <c r="I9" s="1"/>
      <c r="J9" s="1"/>
      <c r="K9" s="1"/>
    </row>
    <row r="10" spans="1:11" ht="21" thickBot="1">
      <c r="A10" s="55" t="s">
        <v>59</v>
      </c>
      <c r="B10" s="55"/>
      <c r="C10" s="21"/>
      <c r="D10" s="21"/>
      <c r="E10" s="21"/>
      <c r="F10" s="21"/>
      <c r="G10" s="21"/>
      <c r="H10" s="4"/>
      <c r="I10" s="4"/>
      <c r="J10" s="4"/>
      <c r="K10" s="4"/>
    </row>
    <row r="11" spans="1:11" ht="15.75" thickBot="1">
      <c r="A11" s="56" t="s">
        <v>40</v>
      </c>
      <c r="B11" s="71" t="s">
        <v>42</v>
      </c>
      <c r="C11" s="15" t="s">
        <v>43</v>
      </c>
      <c r="D11" s="15" t="s">
        <v>44</v>
      </c>
      <c r="E11" s="16" t="s">
        <v>45</v>
      </c>
      <c r="F11" s="16" t="s">
        <v>46</v>
      </c>
      <c r="G11" s="17" t="s">
        <v>47</v>
      </c>
      <c r="H11" s="60" t="s">
        <v>48</v>
      </c>
      <c r="I11" s="60" t="s">
        <v>49</v>
      </c>
      <c r="J11" s="60" t="s">
        <v>41</v>
      </c>
      <c r="K11" s="60"/>
    </row>
    <row r="12" spans="1:11" ht="15.75">
      <c r="A12" s="57" t="s">
        <v>51</v>
      </c>
      <c r="B12" s="72"/>
      <c r="C12" s="18"/>
      <c r="D12" s="18"/>
      <c r="E12" s="19"/>
      <c r="F12" s="19"/>
      <c r="G12" s="20"/>
      <c r="H12" s="77"/>
      <c r="I12" s="77"/>
      <c r="J12" s="77"/>
      <c r="K12" s="77"/>
    </row>
    <row r="13" spans="1:11">
      <c r="A13" s="102">
        <v>1</v>
      </c>
      <c r="B13" s="103">
        <v>530001</v>
      </c>
      <c r="C13" s="104" t="s">
        <v>106</v>
      </c>
      <c r="D13" s="104" t="s">
        <v>1</v>
      </c>
      <c r="E13" s="82">
        <v>6</v>
      </c>
      <c r="F13" s="82">
        <v>0</v>
      </c>
      <c r="G13" s="105">
        <f>E13*F13</f>
        <v>0</v>
      </c>
      <c r="H13" s="60" t="s">
        <v>2</v>
      </c>
      <c r="I13" s="60"/>
      <c r="J13" s="78" t="s">
        <v>0</v>
      </c>
      <c r="K13" s="60"/>
    </row>
    <row r="14" spans="1:11" ht="15.75" thickBot="1">
      <c r="A14" s="84">
        <v>2</v>
      </c>
      <c r="B14" s="85">
        <v>560262</v>
      </c>
      <c r="C14" s="86" t="s">
        <v>99</v>
      </c>
      <c r="D14" s="86" t="s">
        <v>1</v>
      </c>
      <c r="E14" s="95">
        <v>6</v>
      </c>
      <c r="F14" s="95">
        <v>0</v>
      </c>
      <c r="G14" s="88">
        <f>E14*F14</f>
        <v>0</v>
      </c>
      <c r="H14" s="60" t="s">
        <v>2</v>
      </c>
      <c r="I14" s="60"/>
      <c r="J14" s="78" t="s">
        <v>0</v>
      </c>
      <c r="K14" s="60"/>
    </row>
    <row r="15" spans="1:11" ht="15.75" thickBot="1">
      <c r="A15" s="89"/>
      <c r="B15" s="90"/>
      <c r="C15" s="91" t="s">
        <v>52</v>
      </c>
      <c r="D15" s="91"/>
      <c r="E15" s="92"/>
      <c r="F15" s="92"/>
      <c r="G15" s="93">
        <f>SUM(G13:G14)</f>
        <v>0</v>
      </c>
      <c r="H15" s="79"/>
      <c r="I15" s="79"/>
      <c r="J15" s="80" t="s">
        <v>0</v>
      </c>
      <c r="K15" s="79"/>
    </row>
    <row r="16" spans="1:11" ht="15.75">
      <c r="A16" s="59" t="s">
        <v>53</v>
      </c>
      <c r="B16" s="75"/>
      <c r="C16" s="12"/>
      <c r="D16" s="12"/>
      <c r="E16" s="13"/>
      <c r="F16" s="13"/>
      <c r="G16" s="14"/>
      <c r="H16" s="77"/>
      <c r="I16" s="77"/>
      <c r="J16" s="81"/>
      <c r="K16" s="77"/>
    </row>
    <row r="17" spans="1:11">
      <c r="A17" s="58">
        <v>3</v>
      </c>
      <c r="B17" s="73">
        <v>579332</v>
      </c>
      <c r="C17" s="7" t="s">
        <v>83</v>
      </c>
      <c r="D17" s="7" t="s">
        <v>1</v>
      </c>
      <c r="E17" s="82">
        <v>5</v>
      </c>
      <c r="F17" s="8">
        <v>0</v>
      </c>
      <c r="G17" s="9">
        <f t="shared" ref="G17:G29" si="0">E17*F17</f>
        <v>0</v>
      </c>
      <c r="H17" s="60" t="s">
        <v>2</v>
      </c>
      <c r="I17" s="60"/>
      <c r="J17" s="78" t="s">
        <v>3</v>
      </c>
      <c r="K17" s="60"/>
    </row>
    <row r="18" spans="1:11">
      <c r="A18" s="58">
        <v>4</v>
      </c>
      <c r="B18" s="73">
        <v>579291</v>
      </c>
      <c r="C18" s="7" t="s">
        <v>84</v>
      </c>
      <c r="D18" s="7" t="s">
        <v>1</v>
      </c>
      <c r="E18" s="82">
        <v>5</v>
      </c>
      <c r="F18" s="8">
        <v>0</v>
      </c>
      <c r="G18" s="9">
        <f t="shared" si="0"/>
        <v>0</v>
      </c>
      <c r="H18" s="60"/>
      <c r="I18" s="60"/>
      <c r="J18" s="78" t="s">
        <v>3</v>
      </c>
      <c r="K18" s="60"/>
    </row>
    <row r="19" spans="1:11">
      <c r="A19" s="58">
        <v>5</v>
      </c>
      <c r="B19" s="73">
        <v>431151</v>
      </c>
      <c r="C19" s="7" t="s">
        <v>4</v>
      </c>
      <c r="D19" s="7" t="s">
        <v>1</v>
      </c>
      <c r="E19" s="82">
        <v>6</v>
      </c>
      <c r="F19" s="8">
        <v>0</v>
      </c>
      <c r="G19" s="9">
        <f t="shared" si="0"/>
        <v>0</v>
      </c>
      <c r="H19" s="60" t="s">
        <v>2</v>
      </c>
      <c r="I19" s="60"/>
      <c r="J19" s="78" t="s">
        <v>3</v>
      </c>
      <c r="K19" s="60"/>
    </row>
    <row r="20" spans="1:11">
      <c r="A20" s="58">
        <v>6</v>
      </c>
      <c r="B20" s="73">
        <v>579332</v>
      </c>
      <c r="C20" s="7" t="s">
        <v>85</v>
      </c>
      <c r="D20" s="7" t="s">
        <v>1</v>
      </c>
      <c r="E20" s="82">
        <v>1</v>
      </c>
      <c r="F20" s="8">
        <v>0</v>
      </c>
      <c r="G20" s="9">
        <f>E20*F20</f>
        <v>0</v>
      </c>
      <c r="H20" s="60"/>
      <c r="I20" s="60"/>
      <c r="J20" s="78"/>
      <c r="K20" s="60"/>
    </row>
    <row r="21" spans="1:11">
      <c r="A21" s="58">
        <v>7</v>
      </c>
      <c r="B21" s="73">
        <v>579291</v>
      </c>
      <c r="C21" s="7" t="s">
        <v>86</v>
      </c>
      <c r="D21" s="7" t="s">
        <v>1</v>
      </c>
      <c r="E21" s="82">
        <v>1</v>
      </c>
      <c r="F21" s="8">
        <v>0</v>
      </c>
      <c r="G21" s="9">
        <f>E21*F21</f>
        <v>0</v>
      </c>
      <c r="H21" s="60"/>
      <c r="I21" s="60"/>
      <c r="J21" s="78"/>
      <c r="K21" s="60"/>
    </row>
    <row r="22" spans="1:11">
      <c r="A22" s="58">
        <v>8</v>
      </c>
      <c r="B22" s="73">
        <v>101105</v>
      </c>
      <c r="C22" s="7" t="s">
        <v>5</v>
      </c>
      <c r="D22" s="7" t="s">
        <v>6</v>
      </c>
      <c r="E22" s="82">
        <v>39</v>
      </c>
      <c r="F22" s="8">
        <v>0</v>
      </c>
      <c r="G22" s="9">
        <f t="shared" si="0"/>
        <v>0</v>
      </c>
      <c r="H22" s="60" t="s">
        <v>2</v>
      </c>
      <c r="I22" s="60"/>
      <c r="J22" s="78" t="s">
        <v>3</v>
      </c>
      <c r="K22" s="60"/>
    </row>
    <row r="23" spans="1:11">
      <c r="A23" s="58">
        <v>9</v>
      </c>
      <c r="B23" s="73">
        <v>101210</v>
      </c>
      <c r="C23" s="7" t="s">
        <v>7</v>
      </c>
      <c r="D23" s="7" t="s">
        <v>6</v>
      </c>
      <c r="E23" s="82">
        <v>312</v>
      </c>
      <c r="F23" s="8">
        <v>0</v>
      </c>
      <c r="G23" s="9">
        <f t="shared" si="0"/>
        <v>0</v>
      </c>
      <c r="H23" s="60" t="s">
        <v>2</v>
      </c>
      <c r="I23" s="60"/>
      <c r="J23" s="78" t="s">
        <v>3</v>
      </c>
      <c r="K23" s="60"/>
    </row>
    <row r="24" spans="1:11">
      <c r="A24" s="58">
        <v>10</v>
      </c>
      <c r="B24" s="73">
        <v>321501</v>
      </c>
      <c r="C24" s="7" t="s">
        <v>100</v>
      </c>
      <c r="D24" s="7" t="s">
        <v>6</v>
      </c>
      <c r="E24" s="82">
        <v>312</v>
      </c>
      <c r="F24" s="8">
        <v>0</v>
      </c>
      <c r="G24" s="9">
        <f t="shared" si="0"/>
        <v>0</v>
      </c>
      <c r="H24" s="60" t="s">
        <v>2</v>
      </c>
      <c r="I24" s="60"/>
      <c r="J24" s="78" t="s">
        <v>3</v>
      </c>
      <c r="K24" s="60"/>
    </row>
    <row r="25" spans="1:11">
      <c r="A25" s="58">
        <v>11</v>
      </c>
      <c r="B25" s="73">
        <v>295099</v>
      </c>
      <c r="C25" s="7" t="s">
        <v>101</v>
      </c>
      <c r="D25" s="7" t="s">
        <v>102</v>
      </c>
      <c r="E25" s="82">
        <v>1</v>
      </c>
      <c r="F25" s="8">
        <v>0</v>
      </c>
      <c r="G25" s="9">
        <f t="shared" si="0"/>
        <v>0</v>
      </c>
      <c r="H25" s="60" t="s">
        <v>2</v>
      </c>
      <c r="I25" s="60"/>
      <c r="J25" s="78" t="s">
        <v>3</v>
      </c>
      <c r="K25" s="60"/>
    </row>
    <row r="26" spans="1:11">
      <c r="A26" s="58">
        <v>12</v>
      </c>
      <c r="B26" s="73">
        <v>295001</v>
      </c>
      <c r="C26" s="7" t="s">
        <v>8</v>
      </c>
      <c r="D26" s="7" t="s">
        <v>6</v>
      </c>
      <c r="E26" s="82">
        <v>312</v>
      </c>
      <c r="F26" s="8">
        <v>0</v>
      </c>
      <c r="G26" s="9">
        <f t="shared" si="0"/>
        <v>0</v>
      </c>
      <c r="H26" s="60" t="s">
        <v>2</v>
      </c>
      <c r="I26" s="60"/>
      <c r="J26" s="78" t="s">
        <v>3</v>
      </c>
      <c r="K26" s="60"/>
    </row>
    <row r="27" spans="1:11">
      <c r="A27" s="58">
        <v>13</v>
      </c>
      <c r="B27" s="73">
        <v>295011</v>
      </c>
      <c r="C27" s="7" t="s">
        <v>9</v>
      </c>
      <c r="D27" s="7" t="s">
        <v>6</v>
      </c>
      <c r="E27" s="82">
        <v>10</v>
      </c>
      <c r="F27" s="8">
        <v>0</v>
      </c>
      <c r="G27" s="9">
        <f t="shared" si="0"/>
        <v>0</v>
      </c>
      <c r="H27" s="60" t="s">
        <v>2</v>
      </c>
      <c r="I27" s="60"/>
      <c r="J27" s="78" t="s">
        <v>3</v>
      </c>
      <c r="K27" s="60"/>
    </row>
    <row r="28" spans="1:11">
      <c r="A28" s="58">
        <v>14</v>
      </c>
      <c r="B28" s="73">
        <v>295075</v>
      </c>
      <c r="C28" s="7" t="s">
        <v>10</v>
      </c>
      <c r="D28" s="7" t="s">
        <v>1</v>
      </c>
      <c r="E28" s="82">
        <v>10</v>
      </c>
      <c r="F28" s="8">
        <v>0</v>
      </c>
      <c r="G28" s="9">
        <f t="shared" si="0"/>
        <v>0</v>
      </c>
      <c r="H28" s="60" t="s">
        <v>2</v>
      </c>
      <c r="I28" s="60"/>
      <c r="J28" s="78" t="s">
        <v>3</v>
      </c>
      <c r="K28" s="60"/>
    </row>
    <row r="29" spans="1:11" ht="15.75" thickBot="1">
      <c r="A29" s="58">
        <v>15</v>
      </c>
      <c r="B29" s="74">
        <v>295413</v>
      </c>
      <c r="C29" s="10" t="s">
        <v>11</v>
      </c>
      <c r="D29" s="10" t="s">
        <v>1</v>
      </c>
      <c r="E29" s="96">
        <v>5</v>
      </c>
      <c r="F29" s="106">
        <v>0</v>
      </c>
      <c r="G29" s="11">
        <f t="shared" si="0"/>
        <v>0</v>
      </c>
      <c r="H29" s="60" t="s">
        <v>2</v>
      </c>
      <c r="I29" s="60"/>
      <c r="J29" s="78" t="s">
        <v>3</v>
      </c>
      <c r="K29" s="60"/>
    </row>
    <row r="30" spans="1:11" ht="15.75" thickBot="1">
      <c r="A30" s="89"/>
      <c r="B30" s="90"/>
      <c r="C30" s="91" t="s">
        <v>52</v>
      </c>
      <c r="D30" s="91"/>
      <c r="E30" s="92"/>
      <c r="F30" s="92"/>
      <c r="G30" s="93">
        <f>SUM(G17:G29)</f>
        <v>0</v>
      </c>
      <c r="H30" s="79"/>
      <c r="I30" s="79"/>
      <c r="J30" s="80" t="s">
        <v>3</v>
      </c>
      <c r="K30" s="79"/>
    </row>
    <row r="31" spans="1:11" ht="15.75">
      <c r="A31" s="59" t="s">
        <v>54</v>
      </c>
      <c r="B31" s="75"/>
      <c r="C31" s="12"/>
      <c r="D31" s="12"/>
      <c r="E31" s="13"/>
      <c r="F31" s="13"/>
      <c r="G31" s="14"/>
      <c r="H31" s="77"/>
      <c r="I31" s="77"/>
      <c r="J31" s="81"/>
      <c r="K31" s="77"/>
    </row>
    <row r="32" spans="1:11">
      <c r="A32" s="58">
        <v>16</v>
      </c>
      <c r="B32" s="73">
        <v>46134</v>
      </c>
      <c r="C32" s="7" t="s">
        <v>13</v>
      </c>
      <c r="D32" s="7" t="s">
        <v>14</v>
      </c>
      <c r="E32" s="82">
        <v>8.4600000000000009</v>
      </c>
      <c r="F32" s="82">
        <v>0</v>
      </c>
      <c r="G32" s="9">
        <f>E32*F32</f>
        <v>0</v>
      </c>
      <c r="H32" s="83"/>
      <c r="I32" s="60"/>
      <c r="J32" s="78" t="s">
        <v>12</v>
      </c>
      <c r="K32" s="60"/>
    </row>
    <row r="33" spans="1:11">
      <c r="A33" s="58">
        <v>17</v>
      </c>
      <c r="B33" s="73">
        <v>46456</v>
      </c>
      <c r="C33" s="7" t="s">
        <v>15</v>
      </c>
      <c r="D33" s="7" t="s">
        <v>1</v>
      </c>
      <c r="E33" s="82">
        <v>6</v>
      </c>
      <c r="F33" s="82">
        <v>0</v>
      </c>
      <c r="G33" s="9">
        <f>E33*F33</f>
        <v>0</v>
      </c>
      <c r="H33" s="83"/>
      <c r="I33" s="60"/>
      <c r="J33" s="78" t="s">
        <v>12</v>
      </c>
      <c r="K33" s="60"/>
    </row>
    <row r="34" spans="1:11">
      <c r="A34" s="58">
        <v>18</v>
      </c>
      <c r="B34" s="73">
        <v>46112</v>
      </c>
      <c r="C34" s="7" t="s">
        <v>16</v>
      </c>
      <c r="D34" s="7" t="s">
        <v>14</v>
      </c>
      <c r="E34" s="82">
        <v>33.299999999999997</v>
      </c>
      <c r="F34" s="82">
        <v>0</v>
      </c>
      <c r="G34" s="9">
        <f>E34*F34</f>
        <v>0</v>
      </c>
      <c r="H34" s="83"/>
      <c r="I34" s="60"/>
      <c r="J34" s="78" t="s">
        <v>12</v>
      </c>
      <c r="K34" s="60"/>
    </row>
    <row r="35" spans="1:11">
      <c r="A35" s="58">
        <v>19</v>
      </c>
      <c r="B35" s="73">
        <v>46114</v>
      </c>
      <c r="C35" s="7" t="s">
        <v>17</v>
      </c>
      <c r="D35" s="7" t="s">
        <v>14</v>
      </c>
      <c r="E35" s="82">
        <v>11.1</v>
      </c>
      <c r="F35" s="82">
        <v>0</v>
      </c>
      <c r="G35" s="9">
        <f>E35*F35</f>
        <v>0</v>
      </c>
      <c r="H35" s="83"/>
      <c r="I35" s="60"/>
      <c r="J35" s="78" t="s">
        <v>12</v>
      </c>
      <c r="K35" s="60"/>
    </row>
    <row r="36" spans="1:11" ht="15.75" thickBot="1">
      <c r="A36" s="58">
        <v>20</v>
      </c>
      <c r="B36" s="74">
        <v>46381</v>
      </c>
      <c r="C36" s="10" t="s">
        <v>87</v>
      </c>
      <c r="D36" s="10" t="s">
        <v>6</v>
      </c>
      <c r="E36" s="96">
        <v>312</v>
      </c>
      <c r="F36" s="96">
        <v>0</v>
      </c>
      <c r="G36" s="11">
        <f>E36*F36</f>
        <v>0</v>
      </c>
      <c r="H36" s="83"/>
      <c r="I36" s="60"/>
      <c r="J36" s="78" t="s">
        <v>12</v>
      </c>
      <c r="K36" s="60"/>
    </row>
    <row r="37" spans="1:11" ht="15.75" thickBot="1">
      <c r="A37" s="89"/>
      <c r="B37" s="90"/>
      <c r="C37" s="91" t="s">
        <v>52</v>
      </c>
      <c r="D37" s="91"/>
      <c r="E37" s="92"/>
      <c r="F37" s="92"/>
      <c r="G37" s="93">
        <f>SUM(G32:G36)</f>
        <v>0</v>
      </c>
      <c r="H37" s="79"/>
      <c r="I37" s="79"/>
      <c r="J37" s="80" t="s">
        <v>12</v>
      </c>
      <c r="K37" s="79"/>
    </row>
    <row r="38" spans="1:11" ht="15.75">
      <c r="A38" s="59" t="s">
        <v>55</v>
      </c>
      <c r="B38" s="75"/>
      <c r="C38" s="12"/>
      <c r="D38" s="12"/>
      <c r="E38" s="13"/>
      <c r="F38" s="13"/>
      <c r="G38" s="14"/>
      <c r="H38" s="77"/>
      <c r="I38" s="77"/>
      <c r="J38" s="81"/>
      <c r="K38" s="77"/>
    </row>
    <row r="39" spans="1:11">
      <c r="A39" s="58">
        <v>21</v>
      </c>
      <c r="B39" s="73">
        <v>210202103</v>
      </c>
      <c r="C39" s="7" t="s">
        <v>89</v>
      </c>
      <c r="D39" s="7" t="s">
        <v>1</v>
      </c>
      <c r="E39" s="82">
        <v>6</v>
      </c>
      <c r="F39" s="82">
        <v>0</v>
      </c>
      <c r="G39" s="9">
        <f t="shared" ref="G39:G51" si="1">E39*F39</f>
        <v>0</v>
      </c>
      <c r="H39" s="60"/>
      <c r="I39" s="60"/>
      <c r="J39" s="78" t="s">
        <v>18</v>
      </c>
      <c r="K39" s="60"/>
    </row>
    <row r="40" spans="1:11">
      <c r="A40" s="58">
        <v>22</v>
      </c>
      <c r="B40" s="73">
        <v>210204011</v>
      </c>
      <c r="C40" s="7" t="s">
        <v>88</v>
      </c>
      <c r="D40" s="7" t="s">
        <v>1</v>
      </c>
      <c r="E40" s="82">
        <v>6</v>
      </c>
      <c r="F40" s="82">
        <v>0</v>
      </c>
      <c r="G40" s="9">
        <f t="shared" si="1"/>
        <v>0</v>
      </c>
      <c r="H40" s="60"/>
      <c r="I40" s="60"/>
      <c r="J40" s="78" t="s">
        <v>18</v>
      </c>
      <c r="K40" s="60"/>
    </row>
    <row r="41" spans="1:11">
      <c r="A41" s="58">
        <v>23</v>
      </c>
      <c r="B41" s="73">
        <v>210204202</v>
      </c>
      <c r="C41" s="7" t="s">
        <v>19</v>
      </c>
      <c r="D41" s="7" t="s">
        <v>1</v>
      </c>
      <c r="E41" s="82">
        <v>5</v>
      </c>
      <c r="F41" s="82">
        <v>0</v>
      </c>
      <c r="G41" s="9">
        <f t="shared" si="1"/>
        <v>0</v>
      </c>
      <c r="H41" s="60"/>
      <c r="I41" s="60"/>
      <c r="J41" s="78" t="s">
        <v>18</v>
      </c>
      <c r="K41" s="60"/>
    </row>
    <row r="42" spans="1:11">
      <c r="A42" s="58">
        <v>24</v>
      </c>
      <c r="B42" s="73">
        <v>210204202</v>
      </c>
      <c r="C42" s="7" t="s">
        <v>90</v>
      </c>
      <c r="D42" s="7" t="s">
        <v>1</v>
      </c>
      <c r="E42" s="82">
        <v>1</v>
      </c>
      <c r="F42" s="82">
        <v>0</v>
      </c>
      <c r="G42" s="9">
        <f>E42*F42</f>
        <v>0</v>
      </c>
      <c r="H42" s="60"/>
      <c r="I42" s="60"/>
      <c r="J42" s="78"/>
      <c r="K42" s="60"/>
    </row>
    <row r="43" spans="1:11">
      <c r="A43" s="58">
        <v>25</v>
      </c>
      <c r="B43" s="73">
        <v>210120101</v>
      </c>
      <c r="C43" s="7" t="s">
        <v>20</v>
      </c>
      <c r="D43" s="7" t="s">
        <v>1</v>
      </c>
      <c r="E43" s="82">
        <v>6</v>
      </c>
      <c r="F43" s="82">
        <v>0</v>
      </c>
      <c r="G43" s="9">
        <f t="shared" si="1"/>
        <v>0</v>
      </c>
      <c r="H43" s="60"/>
      <c r="I43" s="60"/>
      <c r="J43" s="78" t="s">
        <v>18</v>
      </c>
      <c r="K43" s="60"/>
    </row>
    <row r="44" spans="1:11">
      <c r="A44" s="58">
        <v>26</v>
      </c>
      <c r="B44" s="73">
        <v>210100101</v>
      </c>
      <c r="C44" s="7" t="s">
        <v>21</v>
      </c>
      <c r="D44" s="7" t="s">
        <v>1</v>
      </c>
      <c r="E44" s="82">
        <v>76</v>
      </c>
      <c r="F44" s="82">
        <v>0</v>
      </c>
      <c r="G44" s="9">
        <f t="shared" si="1"/>
        <v>0</v>
      </c>
      <c r="H44" s="60" t="s">
        <v>2</v>
      </c>
      <c r="I44" s="60"/>
      <c r="J44" s="78" t="s">
        <v>18</v>
      </c>
      <c r="K44" s="60"/>
    </row>
    <row r="45" spans="1:11">
      <c r="A45" s="58">
        <v>27</v>
      </c>
      <c r="B45" s="73">
        <v>210810048</v>
      </c>
      <c r="C45" s="7" t="s">
        <v>22</v>
      </c>
      <c r="D45" s="7" t="s">
        <v>6</v>
      </c>
      <c r="E45" s="82">
        <v>39</v>
      </c>
      <c r="F45" s="82">
        <v>0</v>
      </c>
      <c r="G45" s="9">
        <f t="shared" si="1"/>
        <v>0</v>
      </c>
      <c r="H45" s="60"/>
      <c r="I45" s="60"/>
      <c r="J45" s="78" t="s">
        <v>18</v>
      </c>
      <c r="K45" s="60"/>
    </row>
    <row r="46" spans="1:11">
      <c r="A46" s="58">
        <v>28</v>
      </c>
      <c r="B46" s="73">
        <v>210810081</v>
      </c>
      <c r="C46" s="7" t="s">
        <v>23</v>
      </c>
      <c r="D46" s="7" t="s">
        <v>6</v>
      </c>
      <c r="E46" s="82">
        <v>312</v>
      </c>
      <c r="F46" s="82">
        <v>0</v>
      </c>
      <c r="G46" s="9">
        <f t="shared" si="1"/>
        <v>0</v>
      </c>
      <c r="H46" s="60"/>
      <c r="I46" s="60"/>
      <c r="J46" s="78" t="s">
        <v>18</v>
      </c>
      <c r="K46" s="60"/>
    </row>
    <row r="47" spans="1:11">
      <c r="A47" s="58">
        <v>29</v>
      </c>
      <c r="B47" s="73">
        <v>210010123</v>
      </c>
      <c r="C47" s="7" t="s">
        <v>103</v>
      </c>
      <c r="D47" s="7" t="s">
        <v>6</v>
      </c>
      <c r="E47" s="82">
        <v>312</v>
      </c>
      <c r="F47" s="82">
        <v>0</v>
      </c>
      <c r="G47" s="9">
        <f t="shared" si="1"/>
        <v>0</v>
      </c>
      <c r="H47" s="60"/>
      <c r="I47" s="60"/>
      <c r="J47" s="78" t="s">
        <v>18</v>
      </c>
      <c r="K47" s="60"/>
    </row>
    <row r="48" spans="1:11">
      <c r="A48" s="58">
        <v>30</v>
      </c>
      <c r="B48" s="73">
        <v>210220021</v>
      </c>
      <c r="C48" s="7" t="s">
        <v>24</v>
      </c>
      <c r="D48" s="7" t="s">
        <v>6</v>
      </c>
      <c r="E48" s="82">
        <v>312</v>
      </c>
      <c r="F48" s="82">
        <v>0</v>
      </c>
      <c r="G48" s="9">
        <f t="shared" si="1"/>
        <v>0</v>
      </c>
      <c r="H48" s="60"/>
      <c r="I48" s="60"/>
      <c r="J48" s="78" t="s">
        <v>18</v>
      </c>
      <c r="K48" s="60"/>
    </row>
    <row r="49" spans="1:11">
      <c r="A49" s="58">
        <v>31</v>
      </c>
      <c r="B49" s="73">
        <v>210220022</v>
      </c>
      <c r="C49" s="7" t="s">
        <v>25</v>
      </c>
      <c r="D49" s="7" t="s">
        <v>6</v>
      </c>
      <c r="E49" s="82">
        <v>10</v>
      </c>
      <c r="F49" s="82">
        <v>0</v>
      </c>
      <c r="G49" s="9">
        <f t="shared" si="1"/>
        <v>0</v>
      </c>
      <c r="H49" s="60"/>
      <c r="I49" s="60"/>
      <c r="J49" s="78" t="s">
        <v>18</v>
      </c>
      <c r="K49" s="60"/>
    </row>
    <row r="50" spans="1:11">
      <c r="A50" s="58">
        <v>32</v>
      </c>
      <c r="B50" s="73">
        <v>210220302</v>
      </c>
      <c r="C50" s="7" t="s">
        <v>26</v>
      </c>
      <c r="D50" s="7" t="s">
        <v>1</v>
      </c>
      <c r="E50" s="82">
        <v>10</v>
      </c>
      <c r="F50" s="82">
        <v>0</v>
      </c>
      <c r="G50" s="9">
        <f t="shared" si="1"/>
        <v>0</v>
      </c>
      <c r="H50" s="60"/>
      <c r="I50" s="60"/>
      <c r="J50" s="78" t="s">
        <v>18</v>
      </c>
      <c r="K50" s="60"/>
    </row>
    <row r="51" spans="1:11" ht="15.75" thickBot="1">
      <c r="A51" s="58">
        <v>33</v>
      </c>
      <c r="B51" s="74">
        <v>210220301</v>
      </c>
      <c r="C51" s="10" t="s">
        <v>27</v>
      </c>
      <c r="D51" s="10" t="s">
        <v>1</v>
      </c>
      <c r="E51" s="96">
        <v>5</v>
      </c>
      <c r="F51" s="96">
        <v>0</v>
      </c>
      <c r="G51" s="11">
        <f t="shared" si="1"/>
        <v>0</v>
      </c>
      <c r="H51" s="60"/>
      <c r="I51" s="60"/>
      <c r="J51" s="78" t="s">
        <v>18</v>
      </c>
      <c r="K51" s="60"/>
    </row>
    <row r="52" spans="1:11" ht="15.75" thickBot="1">
      <c r="A52" s="89"/>
      <c r="B52" s="90"/>
      <c r="C52" s="91" t="s">
        <v>52</v>
      </c>
      <c r="D52" s="91"/>
      <c r="E52" s="92"/>
      <c r="F52" s="92"/>
      <c r="G52" s="93">
        <f>SUM(G39:G51)</f>
        <v>0</v>
      </c>
      <c r="H52" s="79"/>
      <c r="I52" s="79"/>
      <c r="J52" s="80" t="s">
        <v>18</v>
      </c>
      <c r="K52" s="79"/>
    </row>
    <row r="53" spans="1:11" ht="15.75">
      <c r="A53" s="59" t="s">
        <v>56</v>
      </c>
      <c r="B53" s="75"/>
      <c r="C53" s="12"/>
      <c r="D53" s="12"/>
      <c r="E53" s="13"/>
      <c r="F53" s="13"/>
      <c r="G53" s="14"/>
      <c r="H53" s="77"/>
      <c r="I53" s="77"/>
      <c r="J53" s="81"/>
      <c r="K53" s="77"/>
    </row>
    <row r="54" spans="1:11" ht="15.75" thickBot="1">
      <c r="A54" s="84">
        <v>34</v>
      </c>
      <c r="B54" s="85">
        <v>210204201</v>
      </c>
      <c r="C54" s="86" t="s">
        <v>91</v>
      </c>
      <c r="D54" s="86" t="s">
        <v>1</v>
      </c>
      <c r="E54" s="95">
        <v>1</v>
      </c>
      <c r="F54" s="95">
        <v>0</v>
      </c>
      <c r="G54" s="88">
        <f>E54*F54</f>
        <v>0</v>
      </c>
      <c r="H54" s="60" t="s">
        <v>2</v>
      </c>
      <c r="I54" s="60"/>
      <c r="J54" s="78" t="s">
        <v>28</v>
      </c>
      <c r="K54" s="60"/>
    </row>
    <row r="55" spans="1:11" ht="15.75" thickBot="1">
      <c r="A55" s="89"/>
      <c r="B55" s="90"/>
      <c r="C55" s="91" t="s">
        <v>52</v>
      </c>
      <c r="D55" s="91"/>
      <c r="E55" s="92"/>
      <c r="F55" s="92"/>
      <c r="G55" s="93">
        <f>SUM(G54:G54)</f>
        <v>0</v>
      </c>
      <c r="H55" s="79"/>
      <c r="I55" s="79"/>
      <c r="J55" s="80" t="s">
        <v>28</v>
      </c>
      <c r="K55" s="79"/>
    </row>
    <row r="56" spans="1:11" ht="15.75">
      <c r="A56" s="59" t="s">
        <v>57</v>
      </c>
      <c r="B56" s="75"/>
      <c r="C56" s="12"/>
      <c r="D56" s="12"/>
      <c r="E56" s="13"/>
      <c r="F56" s="13"/>
      <c r="G56" s="14"/>
      <c r="H56" s="77"/>
      <c r="I56" s="77"/>
      <c r="J56" s="81"/>
      <c r="K56" s="77"/>
    </row>
    <row r="57" spans="1:11">
      <c r="A57" s="58">
        <v>35</v>
      </c>
      <c r="B57" s="73">
        <v>460100003</v>
      </c>
      <c r="C57" s="7" t="s">
        <v>92</v>
      </c>
      <c r="D57" s="7" t="s">
        <v>1</v>
      </c>
      <c r="E57" s="82">
        <v>6</v>
      </c>
      <c r="F57" s="82">
        <v>0</v>
      </c>
      <c r="G57" s="9">
        <f>E57*F57</f>
        <v>0</v>
      </c>
      <c r="H57" s="60" t="s">
        <v>2</v>
      </c>
      <c r="I57" s="60"/>
      <c r="J57" s="78" t="s">
        <v>29</v>
      </c>
      <c r="K57" s="60"/>
    </row>
    <row r="58" spans="1:11">
      <c r="A58" s="58">
        <v>36</v>
      </c>
      <c r="B58" s="73">
        <v>460050705</v>
      </c>
      <c r="C58" s="7" t="s">
        <v>30</v>
      </c>
      <c r="D58" s="7" t="s">
        <v>14</v>
      </c>
      <c r="E58" s="82">
        <v>9</v>
      </c>
      <c r="F58" s="82">
        <v>0</v>
      </c>
      <c r="G58" s="9">
        <f>E58*F58</f>
        <v>0</v>
      </c>
      <c r="H58" s="60"/>
      <c r="I58" s="83"/>
      <c r="J58" s="78" t="s">
        <v>29</v>
      </c>
      <c r="K58" s="60"/>
    </row>
    <row r="59" spans="1:11">
      <c r="A59" s="58">
        <v>37</v>
      </c>
      <c r="B59" s="73">
        <v>460600001</v>
      </c>
      <c r="C59" s="7" t="s">
        <v>31</v>
      </c>
      <c r="D59" s="7" t="s">
        <v>14</v>
      </c>
      <c r="E59" s="82">
        <v>9</v>
      </c>
      <c r="F59" s="82">
        <v>0</v>
      </c>
      <c r="G59" s="9">
        <f>E59*F59</f>
        <v>0</v>
      </c>
      <c r="H59" s="60"/>
      <c r="I59" s="60"/>
      <c r="J59" s="78" t="s">
        <v>29</v>
      </c>
      <c r="K59" s="60"/>
    </row>
    <row r="60" spans="1:11">
      <c r="A60" s="58">
        <v>38</v>
      </c>
      <c r="B60" s="73">
        <v>460200165</v>
      </c>
      <c r="C60" s="7" t="s">
        <v>104</v>
      </c>
      <c r="D60" s="7" t="s">
        <v>6</v>
      </c>
      <c r="E60" s="82">
        <v>312</v>
      </c>
      <c r="F60" s="82">
        <v>0</v>
      </c>
      <c r="G60" s="9">
        <f>E60*F60</f>
        <v>0</v>
      </c>
      <c r="H60" s="60" t="s">
        <v>2</v>
      </c>
      <c r="I60" s="60"/>
      <c r="J60" s="78" t="s">
        <v>29</v>
      </c>
      <c r="K60" s="60"/>
    </row>
    <row r="61" spans="1:11">
      <c r="A61" s="58">
        <v>39</v>
      </c>
      <c r="B61" s="73">
        <v>460420022</v>
      </c>
      <c r="C61" s="7" t="s">
        <v>93</v>
      </c>
      <c r="D61" s="7" t="s">
        <v>6</v>
      </c>
      <c r="E61" s="82">
        <v>312</v>
      </c>
      <c r="F61" s="82">
        <v>0</v>
      </c>
      <c r="G61" s="9">
        <f>E61*F61</f>
        <v>0</v>
      </c>
      <c r="H61" s="60"/>
      <c r="I61" s="60"/>
      <c r="J61" s="78" t="s">
        <v>29</v>
      </c>
      <c r="K61" s="60"/>
    </row>
    <row r="62" spans="1:11">
      <c r="A62" s="58">
        <v>40</v>
      </c>
      <c r="B62" s="73">
        <v>460490011</v>
      </c>
      <c r="C62" s="7" t="s">
        <v>94</v>
      </c>
      <c r="D62" s="7" t="s">
        <v>6</v>
      </c>
      <c r="E62" s="82">
        <v>312</v>
      </c>
      <c r="F62" s="82">
        <v>0</v>
      </c>
      <c r="G62" s="9">
        <f t="shared" ref="G62:G70" si="2">E62*F62</f>
        <v>0</v>
      </c>
      <c r="H62" s="60"/>
      <c r="I62" s="60"/>
      <c r="J62" s="78"/>
      <c r="K62" s="60"/>
    </row>
    <row r="63" spans="1:11">
      <c r="A63" s="58">
        <v>41</v>
      </c>
      <c r="B63" s="73">
        <v>460600001</v>
      </c>
      <c r="C63" s="7" t="s">
        <v>31</v>
      </c>
      <c r="D63" s="7" t="s">
        <v>14</v>
      </c>
      <c r="E63" s="82">
        <v>49.14</v>
      </c>
      <c r="F63" s="82">
        <v>0</v>
      </c>
      <c r="G63" s="9">
        <f t="shared" si="2"/>
        <v>0</v>
      </c>
      <c r="H63" s="60"/>
      <c r="I63" s="60"/>
      <c r="J63" s="78"/>
      <c r="K63" s="60"/>
    </row>
    <row r="64" spans="1:11">
      <c r="A64" s="58">
        <v>42</v>
      </c>
      <c r="B64" s="73">
        <v>460620015</v>
      </c>
      <c r="C64" s="7" t="s">
        <v>82</v>
      </c>
      <c r="D64" s="7" t="s">
        <v>32</v>
      </c>
      <c r="E64" s="82">
        <v>109.2</v>
      </c>
      <c r="F64" s="82">
        <v>0</v>
      </c>
      <c r="G64" s="9">
        <f t="shared" si="2"/>
        <v>0</v>
      </c>
      <c r="H64" s="60"/>
      <c r="I64" s="60"/>
      <c r="J64" s="78"/>
      <c r="K64" s="60"/>
    </row>
    <row r="65" spans="1:11">
      <c r="A65" s="58">
        <v>43</v>
      </c>
      <c r="B65" s="73">
        <v>460650015</v>
      </c>
      <c r="C65" s="7" t="s">
        <v>33</v>
      </c>
      <c r="D65" s="7" t="s">
        <v>14</v>
      </c>
      <c r="E65" s="82">
        <v>36.86</v>
      </c>
      <c r="F65" s="82">
        <v>0</v>
      </c>
      <c r="G65" s="9">
        <f t="shared" si="2"/>
        <v>0</v>
      </c>
      <c r="H65" s="60"/>
      <c r="I65" s="60"/>
      <c r="J65" s="78"/>
      <c r="K65" s="60"/>
    </row>
    <row r="66" spans="1:11">
      <c r="A66" s="58">
        <v>40</v>
      </c>
      <c r="B66" s="73">
        <v>460030071</v>
      </c>
      <c r="C66" s="7" t="s">
        <v>107</v>
      </c>
      <c r="D66" s="7" t="s">
        <v>32</v>
      </c>
      <c r="E66" s="8">
        <v>3.38</v>
      </c>
      <c r="F66" s="8">
        <v>0</v>
      </c>
      <c r="G66" s="9">
        <f t="shared" si="2"/>
        <v>0</v>
      </c>
      <c r="H66" s="60"/>
      <c r="I66" s="60"/>
      <c r="J66" s="78" t="s">
        <v>29</v>
      </c>
      <c r="K66" s="60"/>
    </row>
    <row r="67" spans="1:11">
      <c r="A67" s="58">
        <v>41</v>
      </c>
      <c r="B67" s="73">
        <v>460030082</v>
      </c>
      <c r="C67" s="7" t="s">
        <v>108</v>
      </c>
      <c r="D67" s="7" t="s">
        <v>6</v>
      </c>
      <c r="E67" s="8">
        <v>6</v>
      </c>
      <c r="F67" s="8">
        <v>0</v>
      </c>
      <c r="G67" s="9">
        <f t="shared" si="2"/>
        <v>0</v>
      </c>
      <c r="H67" s="60"/>
      <c r="I67" s="60"/>
      <c r="J67" s="78" t="s">
        <v>29</v>
      </c>
      <c r="K67" s="60"/>
    </row>
    <row r="68" spans="1:11">
      <c r="A68" s="58">
        <v>42</v>
      </c>
      <c r="B68" s="73">
        <v>460080103</v>
      </c>
      <c r="C68" s="7" t="s">
        <v>109</v>
      </c>
      <c r="D68" s="7" t="s">
        <v>32</v>
      </c>
      <c r="E68" s="8">
        <v>3.38</v>
      </c>
      <c r="F68" s="8">
        <v>0</v>
      </c>
      <c r="G68" s="9">
        <f t="shared" si="2"/>
        <v>0</v>
      </c>
      <c r="H68" s="60"/>
      <c r="I68" s="60"/>
      <c r="J68" s="78" t="s">
        <v>29</v>
      </c>
      <c r="K68" s="60"/>
    </row>
    <row r="69" spans="1:11">
      <c r="A69" s="58"/>
      <c r="B69" s="73">
        <v>460650022</v>
      </c>
      <c r="C69" s="7" t="s">
        <v>110</v>
      </c>
      <c r="D69" s="7" t="s">
        <v>32</v>
      </c>
      <c r="E69" s="8">
        <v>3.38</v>
      </c>
      <c r="F69" s="8">
        <v>0</v>
      </c>
      <c r="G69" s="9">
        <f t="shared" si="2"/>
        <v>0</v>
      </c>
      <c r="H69" s="60"/>
      <c r="I69" s="60"/>
      <c r="J69" s="78"/>
      <c r="K69" s="60"/>
    </row>
    <row r="70" spans="1:11" ht="15.75" thickBot="1">
      <c r="A70" s="58">
        <v>43</v>
      </c>
      <c r="B70" s="85">
        <v>460650046</v>
      </c>
      <c r="C70" s="86" t="s">
        <v>111</v>
      </c>
      <c r="D70" s="86" t="s">
        <v>32</v>
      </c>
      <c r="E70" s="87">
        <v>3.38</v>
      </c>
      <c r="F70" s="87">
        <v>0</v>
      </c>
      <c r="G70" s="88">
        <f t="shared" si="2"/>
        <v>0</v>
      </c>
      <c r="H70" s="60"/>
      <c r="I70" s="60"/>
      <c r="J70" s="78" t="s">
        <v>29</v>
      </c>
      <c r="K70" s="60"/>
    </row>
    <row r="71" spans="1:11" ht="15.75" thickBot="1">
      <c r="A71" s="89"/>
      <c r="B71" s="90"/>
      <c r="C71" s="91" t="s">
        <v>52</v>
      </c>
      <c r="D71" s="91"/>
      <c r="E71" s="92"/>
      <c r="F71" s="92"/>
      <c r="G71" s="93">
        <f>SUM(G57:G70)</f>
        <v>0</v>
      </c>
      <c r="H71" s="79"/>
      <c r="I71" s="79"/>
      <c r="J71" s="80" t="s">
        <v>29</v>
      </c>
      <c r="K71" s="79"/>
    </row>
    <row r="72" spans="1:11" ht="15.75">
      <c r="A72" s="59" t="s">
        <v>58</v>
      </c>
      <c r="B72" s="75"/>
      <c r="C72" s="12"/>
      <c r="D72" s="12"/>
      <c r="E72" s="13"/>
      <c r="F72" s="13"/>
      <c r="G72" s="14"/>
      <c r="H72" s="77"/>
      <c r="I72" s="77"/>
      <c r="J72" s="81"/>
      <c r="K72" s="77"/>
    </row>
    <row r="73" spans="1:11">
      <c r="A73" s="58">
        <v>44</v>
      </c>
      <c r="B73" s="73">
        <v>218009001</v>
      </c>
      <c r="C73" s="7" t="s">
        <v>35</v>
      </c>
      <c r="D73" s="7" t="s">
        <v>1</v>
      </c>
      <c r="E73" s="8">
        <v>6</v>
      </c>
      <c r="F73" s="8">
        <v>0</v>
      </c>
      <c r="G73" s="9">
        <f>E73*F73</f>
        <v>0</v>
      </c>
      <c r="H73" s="60"/>
      <c r="I73" s="60"/>
      <c r="J73" s="78" t="s">
        <v>34</v>
      </c>
      <c r="K73" s="60"/>
    </row>
    <row r="74" spans="1:11">
      <c r="A74" s="58">
        <v>45</v>
      </c>
      <c r="B74" s="73">
        <v>219000211</v>
      </c>
      <c r="C74" s="7" t="s">
        <v>36</v>
      </c>
      <c r="D74" s="7" t="s">
        <v>37</v>
      </c>
      <c r="E74" s="8">
        <v>24</v>
      </c>
      <c r="F74" s="8">
        <v>0</v>
      </c>
      <c r="G74" s="9">
        <f>E74*F74</f>
        <v>0</v>
      </c>
      <c r="H74" s="60" t="s">
        <v>2</v>
      </c>
      <c r="I74" s="60"/>
      <c r="J74" s="78" t="s">
        <v>34</v>
      </c>
      <c r="K74" s="60"/>
    </row>
    <row r="75" spans="1:11">
      <c r="A75" s="58">
        <v>46</v>
      </c>
      <c r="B75" s="73">
        <v>219000232</v>
      </c>
      <c r="C75" s="7" t="s">
        <v>95</v>
      </c>
      <c r="D75" s="7" t="s">
        <v>37</v>
      </c>
      <c r="E75" s="8">
        <v>16</v>
      </c>
      <c r="F75" s="8">
        <v>0</v>
      </c>
      <c r="G75" s="9">
        <f>E75*F75</f>
        <v>0</v>
      </c>
      <c r="H75" s="60" t="s">
        <v>2</v>
      </c>
      <c r="I75" s="60"/>
      <c r="J75" s="78" t="s">
        <v>34</v>
      </c>
      <c r="K75" s="60"/>
    </row>
    <row r="76" spans="1:11" ht="15.75" thickBot="1">
      <c r="A76" s="58">
        <v>47</v>
      </c>
      <c r="B76" s="85">
        <v>218009001</v>
      </c>
      <c r="C76" s="86" t="s">
        <v>38</v>
      </c>
      <c r="D76" s="86" t="s">
        <v>39</v>
      </c>
      <c r="E76" s="87">
        <v>50</v>
      </c>
      <c r="F76" s="87">
        <v>0</v>
      </c>
      <c r="G76" s="88">
        <f>E76*F76</f>
        <v>0</v>
      </c>
      <c r="H76" s="60" t="s">
        <v>2</v>
      </c>
      <c r="I76" s="60"/>
      <c r="J76" s="78" t="s">
        <v>34</v>
      </c>
      <c r="K76" s="60"/>
    </row>
    <row r="77" spans="1:11" ht="15.75" thickBot="1">
      <c r="A77" s="89"/>
      <c r="B77" s="90"/>
      <c r="C77" s="94" t="s">
        <v>52</v>
      </c>
      <c r="D77" s="94"/>
      <c r="E77" s="92"/>
      <c r="F77" s="92"/>
      <c r="G77" s="93">
        <f>SUM(G73:G76)</f>
        <v>0</v>
      </c>
      <c r="H77" s="79"/>
      <c r="I77" s="79"/>
      <c r="J77" s="79" t="s">
        <v>34</v>
      </c>
      <c r="K77" s="79"/>
    </row>
    <row r="78" spans="1:11">
      <c r="A78" s="52"/>
      <c r="B78" s="76"/>
      <c r="C78" s="1"/>
      <c r="D78" s="1"/>
      <c r="E78" s="2"/>
      <c r="F78" s="2"/>
      <c r="G78" s="3"/>
      <c r="H78" s="60"/>
      <c r="I78" s="60"/>
      <c r="J78" s="60"/>
      <c r="K78" s="60"/>
    </row>
    <row r="79" spans="1:11">
      <c r="A79" s="52"/>
      <c r="B79" s="76"/>
      <c r="C79" s="1"/>
      <c r="D79" s="1"/>
      <c r="E79" s="2"/>
      <c r="F79" s="2"/>
      <c r="G79" s="3"/>
      <c r="H79" s="60"/>
      <c r="I79" s="60"/>
      <c r="J79" s="60"/>
      <c r="K79" s="60"/>
    </row>
    <row r="80" spans="1:11">
      <c r="H80" s="61"/>
      <c r="I80" s="61"/>
      <c r="J80" s="61"/>
      <c r="K80" s="61"/>
    </row>
    <row r="81" spans="8:11">
      <c r="H81" s="61"/>
      <c r="I81" s="61"/>
      <c r="J81" s="61"/>
      <c r="K81" s="61"/>
    </row>
    <row r="82" spans="8:11">
      <c r="H82" s="61"/>
      <c r="I82" s="61"/>
      <c r="J82" s="61"/>
      <c r="K82" s="61"/>
    </row>
  </sheetData>
  <phoneticPr fontId="0" type="noConversion"/>
  <pageMargins left="0.4" right="0.17" top="0.37" bottom="0.48" header="0.17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9"/>
  <sheetViews>
    <sheetView topLeftCell="A9" workbookViewId="0">
      <selection activeCell="E3" sqref="E3"/>
    </sheetView>
  </sheetViews>
  <sheetFormatPr defaultRowHeight="15"/>
  <cols>
    <col min="1" max="1" width="5.28515625" style="70" customWidth="1"/>
    <col min="3" max="3" width="27.28515625" customWidth="1"/>
    <col min="5" max="5" width="12.7109375" customWidth="1"/>
    <col min="6" max="6" width="19.28515625" customWidth="1"/>
    <col min="7" max="7" width="9.140625" style="61"/>
  </cols>
  <sheetData>
    <row r="2" spans="1:15">
      <c r="A2" s="53"/>
      <c r="B2" s="54" t="s">
        <v>96</v>
      </c>
      <c r="C2" s="5" t="s">
        <v>112</v>
      </c>
      <c r="D2" s="23"/>
      <c r="E2" s="22"/>
      <c r="F2" s="1"/>
      <c r="G2" s="60"/>
      <c r="H2" s="1"/>
      <c r="I2" s="1"/>
      <c r="J2" s="1"/>
      <c r="K2" s="1"/>
      <c r="L2" s="1"/>
      <c r="M2" s="1"/>
      <c r="N2" s="1"/>
      <c r="O2" s="1"/>
    </row>
    <row r="3" spans="1:15">
      <c r="A3" s="53"/>
      <c r="B3" s="54" t="s">
        <v>97</v>
      </c>
      <c r="C3" s="5" t="s">
        <v>105</v>
      </c>
      <c r="D3" s="23"/>
      <c r="E3" s="22"/>
      <c r="F3" s="1"/>
      <c r="G3" s="60"/>
      <c r="I3" s="1"/>
      <c r="J3" s="1"/>
      <c r="K3" s="1"/>
      <c r="L3" s="1"/>
      <c r="M3" s="1"/>
      <c r="N3" s="1"/>
      <c r="O3" s="1"/>
    </row>
    <row r="4" spans="1:15">
      <c r="A4" s="53"/>
      <c r="B4" s="54"/>
      <c r="C4" s="5" t="s">
        <v>50</v>
      </c>
      <c r="D4" s="23"/>
      <c r="E4" s="22"/>
      <c r="F4" s="1"/>
      <c r="G4" s="60"/>
      <c r="I4" s="1"/>
      <c r="J4" s="1"/>
      <c r="K4" s="1"/>
      <c r="L4" s="1"/>
      <c r="M4" s="1"/>
      <c r="N4" s="1"/>
      <c r="O4" s="1"/>
    </row>
    <row r="5" spans="1:15">
      <c r="A5" s="62"/>
      <c r="I5" s="1"/>
      <c r="J5" s="1"/>
      <c r="K5" s="1"/>
      <c r="L5" s="1"/>
      <c r="M5" s="1"/>
      <c r="N5" s="1"/>
      <c r="O5" s="1"/>
    </row>
    <row r="6" spans="1:15" ht="15.75" thickBot="1">
      <c r="A6" s="62"/>
      <c r="B6" s="6"/>
      <c r="C6" s="6"/>
      <c r="D6" s="2"/>
      <c r="E6" s="23"/>
      <c r="F6" s="22"/>
      <c r="G6" s="60"/>
      <c r="H6" s="1"/>
      <c r="I6" s="1"/>
      <c r="J6" s="1"/>
      <c r="K6" s="1"/>
      <c r="L6" s="1"/>
      <c r="M6" s="1"/>
      <c r="N6" s="1"/>
      <c r="O6" s="1"/>
    </row>
    <row r="7" spans="1:15" ht="21" thickBot="1">
      <c r="A7" s="63" t="s">
        <v>61</v>
      </c>
      <c r="B7" s="24"/>
      <c r="C7" s="24"/>
      <c r="D7" s="25"/>
      <c r="E7" s="26"/>
      <c r="F7" s="27"/>
      <c r="G7" s="97"/>
      <c r="H7" s="4"/>
      <c r="I7" s="4"/>
      <c r="J7" s="4"/>
      <c r="K7" s="4"/>
      <c r="L7" s="4"/>
      <c r="M7" s="4"/>
      <c r="N7" s="4"/>
      <c r="O7" s="4"/>
    </row>
    <row r="8" spans="1:15" ht="15.75" thickBot="1">
      <c r="A8" s="64" t="s">
        <v>40</v>
      </c>
      <c r="B8" s="28"/>
      <c r="C8" s="28"/>
      <c r="D8" s="29" t="s">
        <v>62</v>
      </c>
      <c r="E8" s="30" t="s">
        <v>63</v>
      </c>
      <c r="F8" s="31" t="s">
        <v>64</v>
      </c>
      <c r="G8" s="98"/>
      <c r="H8" s="1"/>
      <c r="I8" s="1"/>
      <c r="J8" s="1"/>
      <c r="K8" s="1"/>
      <c r="L8" s="1"/>
      <c r="M8" s="1"/>
      <c r="N8" s="1"/>
      <c r="O8" s="1"/>
    </row>
    <row r="9" spans="1:15">
      <c r="A9" s="65">
        <v>1</v>
      </c>
      <c r="B9" s="32" t="s">
        <v>65</v>
      </c>
      <c r="C9" s="32"/>
      <c r="D9" s="33"/>
      <c r="E9" s="34"/>
      <c r="F9" s="35">
        <f ca="1">'Soupis položek VO'!G15</f>
        <v>0</v>
      </c>
      <c r="G9" s="98"/>
      <c r="H9" s="60">
        <v>9</v>
      </c>
      <c r="I9" s="60"/>
      <c r="J9" s="60"/>
      <c r="K9" s="1"/>
      <c r="L9" s="1"/>
      <c r="M9" s="1"/>
      <c r="N9" s="1"/>
      <c r="O9" s="1"/>
    </row>
    <row r="10" spans="1:15">
      <c r="A10" s="65">
        <v>2</v>
      </c>
      <c r="B10" s="32" t="s">
        <v>66</v>
      </c>
      <c r="C10" s="32"/>
      <c r="D10" s="33">
        <v>3.6</v>
      </c>
      <c r="E10" s="34">
        <f ca="1">SUM(F9:F9)</f>
        <v>0</v>
      </c>
      <c r="F10" s="35">
        <f ca="1">D10*E10/100</f>
        <v>0</v>
      </c>
      <c r="G10" s="98"/>
      <c r="H10" s="60">
        <v>10</v>
      </c>
      <c r="I10" s="60"/>
      <c r="J10" s="60"/>
      <c r="K10" s="1"/>
      <c r="L10" s="1"/>
      <c r="M10" s="1"/>
      <c r="N10" s="1"/>
      <c r="O10" s="1"/>
    </row>
    <row r="11" spans="1:15">
      <c r="A11" s="65">
        <v>3</v>
      </c>
      <c r="B11" s="32" t="s">
        <v>67</v>
      </c>
      <c r="C11" s="32"/>
      <c r="D11" s="33">
        <v>1</v>
      </c>
      <c r="E11" s="34">
        <f ca="1">SUM(F9:F9)</f>
        <v>0</v>
      </c>
      <c r="F11" s="35">
        <f ca="1">D11*E11/100</f>
        <v>0</v>
      </c>
      <c r="G11" s="98"/>
      <c r="H11" s="60">
        <v>12</v>
      </c>
      <c r="I11" s="60"/>
      <c r="J11" s="60"/>
      <c r="K11" s="1"/>
      <c r="L11" s="1"/>
      <c r="M11" s="1"/>
      <c r="N11" s="1"/>
      <c r="O11" s="1"/>
    </row>
    <row r="12" spans="1:15">
      <c r="A12" s="65">
        <v>4</v>
      </c>
      <c r="B12" s="32" t="s">
        <v>68</v>
      </c>
      <c r="C12" s="32"/>
      <c r="D12" s="33"/>
      <c r="E12" s="34"/>
      <c r="F12" s="35">
        <f ca="1">'Soupis položek VO'!G30</f>
        <v>0</v>
      </c>
      <c r="G12" s="98"/>
      <c r="H12" s="60">
        <v>13</v>
      </c>
      <c r="I12" s="60"/>
      <c r="J12" s="60"/>
      <c r="K12" s="1"/>
      <c r="L12" s="1"/>
      <c r="M12" s="1"/>
      <c r="N12" s="1"/>
      <c r="O12" s="1"/>
    </row>
    <row r="13" spans="1:15">
      <c r="A13" s="65">
        <v>5</v>
      </c>
      <c r="B13" s="32" t="s">
        <v>69</v>
      </c>
      <c r="C13" s="32"/>
      <c r="D13" s="33">
        <v>5</v>
      </c>
      <c r="E13" s="34">
        <f ca="1">SUM('Soupis položek VO'!G22,'Soupis položek VO'!G23,'Soupis položek VO'!G24,'Soupis položek VO'!G26,'Soupis položek VO'!G27,'Soupis položek VO'!G36,'Soupis položek VO'!G66,'Soupis položek VO'!G67)</f>
        <v>0</v>
      </c>
      <c r="F13" s="35">
        <f ca="1">D13*E13/100</f>
        <v>0</v>
      </c>
      <c r="G13" s="98"/>
      <c r="H13" s="60">
        <v>14</v>
      </c>
      <c r="I13" s="60"/>
      <c r="J13" s="60"/>
      <c r="K13" s="1"/>
      <c r="L13" s="1"/>
      <c r="M13" s="1"/>
      <c r="N13" s="1"/>
      <c r="O13" s="1"/>
    </row>
    <row r="14" spans="1:15">
      <c r="A14" s="65">
        <v>6</v>
      </c>
      <c r="B14" s="32" t="s">
        <v>70</v>
      </c>
      <c r="C14" s="32"/>
      <c r="D14" s="33">
        <v>3</v>
      </c>
      <c r="E14" s="34">
        <f ca="1">SUM(F12:F12)</f>
        <v>0</v>
      </c>
      <c r="F14" s="35">
        <f ca="1">D14*E14/100</f>
        <v>0</v>
      </c>
      <c r="G14" s="98"/>
      <c r="H14" s="60">
        <v>15</v>
      </c>
      <c r="I14" s="60"/>
      <c r="J14" s="60"/>
      <c r="K14" s="1"/>
      <c r="L14" s="1"/>
      <c r="M14" s="1"/>
      <c r="N14" s="1"/>
      <c r="O14" s="1"/>
    </row>
    <row r="15" spans="1:15">
      <c r="A15" s="65">
        <v>7</v>
      </c>
      <c r="B15" s="32" t="s">
        <v>71</v>
      </c>
      <c r="C15" s="32"/>
      <c r="D15" s="33"/>
      <c r="E15" s="34"/>
      <c r="F15" s="35">
        <f ca="1">'Soupis položek VO'!G37</f>
        <v>0</v>
      </c>
      <c r="G15" s="98"/>
      <c r="H15" s="60">
        <v>17</v>
      </c>
      <c r="I15" s="60"/>
      <c r="J15" s="60"/>
      <c r="K15" s="1"/>
      <c r="L15" s="1"/>
      <c r="M15" s="1"/>
      <c r="N15" s="1"/>
      <c r="O15" s="1"/>
    </row>
    <row r="16" spans="1:15">
      <c r="A16" s="65">
        <v>8</v>
      </c>
      <c r="B16" s="32" t="s">
        <v>72</v>
      </c>
      <c r="C16" s="32"/>
      <c r="D16" s="33"/>
      <c r="E16" s="34"/>
      <c r="F16" s="35">
        <f ca="1">'Soupis položek VO'!G52</f>
        <v>0</v>
      </c>
      <c r="G16" s="99">
        <f>SUM(F12:F14)</f>
        <v>0</v>
      </c>
      <c r="H16" s="60">
        <v>18</v>
      </c>
      <c r="I16" s="60"/>
      <c r="J16" s="60"/>
      <c r="K16" s="1"/>
      <c r="L16" s="1"/>
      <c r="M16" s="1"/>
      <c r="N16" s="1"/>
      <c r="O16" s="1"/>
    </row>
    <row r="17" spans="1:15">
      <c r="A17" s="65">
        <v>9</v>
      </c>
      <c r="B17" s="32" t="s">
        <v>73</v>
      </c>
      <c r="C17" s="32"/>
      <c r="D17" s="33"/>
      <c r="E17" s="34"/>
      <c r="F17" s="35">
        <f ca="1">'Soupis položek VO'!G55</f>
        <v>0</v>
      </c>
      <c r="G17" s="98"/>
      <c r="H17" s="60">
        <v>19</v>
      </c>
      <c r="I17" s="60"/>
      <c r="J17" s="60"/>
      <c r="K17" s="1"/>
      <c r="L17" s="1"/>
      <c r="M17" s="1"/>
      <c r="N17" s="1"/>
      <c r="O17" s="1"/>
    </row>
    <row r="18" spans="1:15">
      <c r="A18" s="65">
        <v>10</v>
      </c>
      <c r="B18" s="32" t="s">
        <v>74</v>
      </c>
      <c r="C18" s="32"/>
      <c r="D18" s="33"/>
      <c r="E18" s="34"/>
      <c r="F18" s="35">
        <f ca="1">'Soupis položek VO'!G71</f>
        <v>0</v>
      </c>
      <c r="G18" s="99">
        <f>SUM(F15:F15)</f>
        <v>0</v>
      </c>
      <c r="H18" s="60">
        <v>21</v>
      </c>
      <c r="I18" s="60"/>
      <c r="J18" s="60"/>
      <c r="K18" s="1"/>
      <c r="L18" s="1"/>
      <c r="M18" s="1"/>
      <c r="N18" s="1"/>
      <c r="O18" s="1"/>
    </row>
    <row r="19" spans="1:15">
      <c r="A19" s="65">
        <v>11</v>
      </c>
      <c r="B19" s="32" t="s">
        <v>75</v>
      </c>
      <c r="C19" s="32"/>
      <c r="D19" s="33">
        <v>1</v>
      </c>
      <c r="E19" s="34">
        <f>SUM(F16:G16)</f>
        <v>0</v>
      </c>
      <c r="F19" s="35">
        <f>D19*E19/100</f>
        <v>0</v>
      </c>
      <c r="G19" s="98"/>
      <c r="H19" s="60">
        <v>22</v>
      </c>
      <c r="I19" s="60"/>
      <c r="J19" s="60"/>
      <c r="K19" s="1"/>
      <c r="L19" s="1"/>
      <c r="M19" s="1"/>
      <c r="N19" s="1"/>
      <c r="O19" s="1"/>
    </row>
    <row r="20" spans="1:15" ht="15.75" thickBot="1">
      <c r="A20" s="65">
        <v>12</v>
      </c>
      <c r="B20" s="32" t="s">
        <v>76</v>
      </c>
      <c r="C20" s="32"/>
      <c r="D20" s="33">
        <v>1</v>
      </c>
      <c r="E20" s="34">
        <f>SUM(F18:G18)</f>
        <v>0</v>
      </c>
      <c r="F20" s="35">
        <f>D20*E20/100</f>
        <v>0</v>
      </c>
      <c r="G20" s="98"/>
      <c r="H20" s="60">
        <v>23</v>
      </c>
      <c r="I20" s="60"/>
      <c r="J20" s="60"/>
      <c r="K20" s="1"/>
      <c r="L20" s="1"/>
      <c r="M20" s="1"/>
      <c r="N20" s="1"/>
      <c r="O20" s="1"/>
    </row>
    <row r="21" spans="1:15">
      <c r="A21" s="66">
        <v>13</v>
      </c>
      <c r="B21" s="36" t="s">
        <v>77</v>
      </c>
      <c r="C21" s="36"/>
      <c r="D21" s="37"/>
      <c r="E21" s="38"/>
      <c r="F21" s="39">
        <f>SUM(F9:F10)</f>
        <v>0</v>
      </c>
      <c r="G21" s="98"/>
      <c r="H21" s="60">
        <v>25</v>
      </c>
      <c r="I21" s="60"/>
      <c r="J21" s="60"/>
      <c r="K21" s="1"/>
      <c r="L21" s="1"/>
      <c r="M21" s="1"/>
      <c r="N21" s="1"/>
      <c r="O21" s="1"/>
    </row>
    <row r="22" spans="1:15">
      <c r="A22" s="65">
        <v>14</v>
      </c>
      <c r="B22" s="32" t="s">
        <v>78</v>
      </c>
      <c r="C22" s="32"/>
      <c r="D22" s="33"/>
      <c r="E22" s="34"/>
      <c r="F22" s="35">
        <f>SUM(F11:F20)</f>
        <v>0</v>
      </c>
      <c r="G22" s="98"/>
      <c r="H22" s="60">
        <v>26</v>
      </c>
      <c r="I22" s="60"/>
      <c r="J22" s="60"/>
      <c r="K22" s="1"/>
      <c r="L22" s="1"/>
      <c r="M22" s="1"/>
      <c r="N22" s="1"/>
      <c r="O22" s="1"/>
    </row>
    <row r="23" spans="1:15" ht="15.75" thickBot="1">
      <c r="A23" s="65">
        <v>15</v>
      </c>
      <c r="B23" s="32" t="s">
        <v>79</v>
      </c>
      <c r="C23" s="32"/>
      <c r="D23" s="33"/>
      <c r="E23" s="34"/>
      <c r="F23" s="35">
        <f ca="1">'Soupis položek VO'!G77</f>
        <v>0</v>
      </c>
      <c r="G23" s="98"/>
      <c r="H23" s="60">
        <v>27</v>
      </c>
      <c r="I23" s="60"/>
      <c r="J23" s="60"/>
      <c r="K23" s="1"/>
      <c r="L23" s="1"/>
      <c r="M23" s="1"/>
      <c r="N23" s="1"/>
      <c r="O23" s="1"/>
    </row>
    <row r="24" spans="1:15">
      <c r="A24" s="67">
        <v>16</v>
      </c>
      <c r="B24" s="40" t="s">
        <v>80</v>
      </c>
      <c r="C24" s="40"/>
      <c r="D24" s="41"/>
      <c r="E24" s="42"/>
      <c r="F24" s="43">
        <f>SUM(F21:F23)</f>
        <v>0</v>
      </c>
      <c r="G24" s="99">
        <f>SUM(F24:F24)</f>
        <v>0</v>
      </c>
      <c r="H24" s="60">
        <v>28</v>
      </c>
      <c r="I24" s="60"/>
      <c r="J24" s="60"/>
      <c r="K24" s="1"/>
      <c r="L24" s="1"/>
      <c r="M24" s="1"/>
      <c r="N24" s="1"/>
      <c r="O24" s="1"/>
    </row>
    <row r="25" spans="1:15" ht="15.75" thickBot="1">
      <c r="A25" s="68"/>
      <c r="B25" s="44"/>
      <c r="C25" s="44"/>
      <c r="D25" s="45"/>
      <c r="E25" s="46"/>
      <c r="F25" s="47"/>
      <c r="G25" s="98"/>
      <c r="H25" s="60"/>
      <c r="I25" s="60"/>
      <c r="J25" s="60"/>
      <c r="K25" s="1"/>
      <c r="L25" s="1"/>
      <c r="M25" s="1"/>
      <c r="N25" s="1"/>
      <c r="O25" s="1"/>
    </row>
    <row r="26" spans="1:15" ht="16.5" thickTop="1" thickBot="1">
      <c r="A26" s="69">
        <v>29</v>
      </c>
      <c r="B26" s="48" t="s">
        <v>81</v>
      </c>
      <c r="C26" s="48"/>
      <c r="D26" s="49"/>
      <c r="E26" s="50"/>
      <c r="F26" s="51">
        <f>SUM(G21:G25)</f>
        <v>0</v>
      </c>
      <c r="G26" s="98"/>
      <c r="H26" s="101"/>
      <c r="I26" s="60"/>
      <c r="J26" s="60"/>
      <c r="K26" s="1"/>
      <c r="L26" s="1"/>
      <c r="M26" s="1"/>
      <c r="N26" s="1"/>
      <c r="O26" s="1"/>
    </row>
    <row r="27" spans="1:15">
      <c r="A27" s="52"/>
      <c r="B27" s="1"/>
      <c r="C27" s="1"/>
      <c r="D27" s="2"/>
      <c r="E27" s="23"/>
      <c r="F27" s="22"/>
      <c r="G27" s="60"/>
      <c r="H27" s="60"/>
      <c r="I27" s="60"/>
      <c r="J27" s="60"/>
      <c r="K27" s="1"/>
      <c r="L27" s="1"/>
      <c r="M27" s="1"/>
      <c r="N27" s="1"/>
      <c r="O27" s="1"/>
    </row>
    <row r="28" spans="1:15">
      <c r="A28" s="52" t="s">
        <v>98</v>
      </c>
      <c r="B28" s="1"/>
      <c r="C28" s="100">
        <f ca="1">TODAY()</f>
        <v>44951</v>
      </c>
      <c r="H28" s="61"/>
      <c r="I28" s="61"/>
      <c r="J28" s="61"/>
    </row>
    <row r="29" spans="1:15">
      <c r="A29" s="52" t="s">
        <v>60</v>
      </c>
      <c r="B29" s="1"/>
      <c r="C29" s="1"/>
    </row>
  </sheetData>
  <phoneticPr fontId="0" type="noConversion"/>
  <pageMargins left="0.63" right="0.23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Soupis položek VO</vt:lpstr>
      <vt:lpstr>Rekapitulace 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Dlugi Pavel</dc:creator>
  <cp:lastModifiedBy>RChladek</cp:lastModifiedBy>
  <cp:lastPrinted>2018-09-26T09:29:56Z</cp:lastPrinted>
  <dcterms:created xsi:type="dcterms:W3CDTF">2018-09-26T09:08:17Z</dcterms:created>
  <dcterms:modified xsi:type="dcterms:W3CDTF">2023-01-25T13:57:34Z</dcterms:modified>
  <cp:category>Veřejné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xmlns:xsd="http://www.w3.org/2001/XMLSchema" xmlns:xsi="http://www.w3.org/2001/XMLSchema-instance" margin="NaN" class="C0" owner="CEZES\dlugipav" position="TopRight" marginX="0" marginY="0" classifiedOn="2022-12-03T22:21:34.503463</vt:lpwstr>
  </property>
  <property fmtid="{D5CDD505-2E9C-101B-9397-08002B2CF9AE}" pid="3" name="DocumentTagging.ClassificationMark.P01">
    <vt:lpwstr>3+01:00" showPrintedBy="false" showPrintDate="false" language="cs" ApplicationVersion="Microsoft Excel, 16.0" addinVersion="5.10.5.45" template="CEZ"&gt;&lt;history bulk="false" class="Veřejné" code="C0" user="Dlugi Pavel" mappingVersion="1" date="2022-12-</vt:lpwstr>
  </property>
  <property fmtid="{D5CDD505-2E9C-101B-9397-08002B2CF9AE}" pid="4" name="DocumentTagging.ClassificationMark.P02">
    <vt:lpwstr>03T22:21:34.5034633+01:00"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CEZ:ESL:D</vt:lpwstr>
  </property>
</Properties>
</file>